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raskhsh\Desktop\"/>
    </mc:Choice>
  </mc:AlternateContent>
  <bookViews>
    <workbookView xWindow="0" yWindow="0" windowWidth="20400" windowHeight="7755" activeTab="1"/>
  </bookViews>
  <sheets>
    <sheet name="املاک 404" sheetId="1" r:id="rId1"/>
    <sheet name="املاک 2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1" i="2" l="1"/>
  <c r="J111" i="2" s="1"/>
  <c r="G111" i="2"/>
  <c r="I110" i="2"/>
  <c r="G110" i="2"/>
  <c r="J110" i="2" s="1"/>
  <c r="I109" i="2"/>
  <c r="J109" i="2" s="1"/>
  <c r="G109" i="2"/>
  <c r="I108" i="2"/>
  <c r="G108" i="2"/>
  <c r="J108" i="2" s="1"/>
  <c r="I107" i="2"/>
  <c r="J107" i="2" s="1"/>
  <c r="G107" i="2"/>
  <c r="I106" i="2"/>
  <c r="G106" i="2"/>
  <c r="J106" i="2" s="1"/>
  <c r="I105" i="2"/>
  <c r="J105" i="2" s="1"/>
  <c r="G105" i="2"/>
  <c r="I104" i="2"/>
  <c r="G104" i="2"/>
  <c r="J104" i="2" s="1"/>
  <c r="I103" i="2"/>
  <c r="J103" i="2" s="1"/>
  <c r="G103" i="2"/>
  <c r="I102" i="2"/>
  <c r="G102" i="2"/>
  <c r="J102" i="2" s="1"/>
  <c r="I101" i="2"/>
  <c r="J101" i="2" s="1"/>
  <c r="G101" i="2"/>
  <c r="I100" i="2"/>
  <c r="G100" i="2"/>
  <c r="J100" i="2" s="1"/>
  <c r="I99" i="2"/>
  <c r="J99" i="2" s="1"/>
  <c r="G99" i="2"/>
  <c r="I98" i="2"/>
  <c r="G98" i="2"/>
  <c r="J98" i="2" s="1"/>
  <c r="I97" i="2"/>
  <c r="J97" i="2" s="1"/>
  <c r="G97" i="2"/>
  <c r="I96" i="2"/>
  <c r="G96" i="2"/>
  <c r="J96" i="2" s="1"/>
  <c r="I95" i="2"/>
  <c r="J95" i="2" s="1"/>
  <c r="G95" i="2"/>
  <c r="I94" i="2"/>
  <c r="G94" i="2"/>
  <c r="J94" i="2" s="1"/>
  <c r="I93" i="2"/>
  <c r="J93" i="2" s="1"/>
  <c r="G93" i="2"/>
  <c r="I92" i="2"/>
  <c r="G92" i="2"/>
  <c r="J92" i="2" s="1"/>
  <c r="I91" i="2"/>
  <c r="J91" i="2" s="1"/>
  <c r="G91" i="2"/>
  <c r="J90" i="2"/>
  <c r="H90" i="2"/>
  <c r="F90" i="2"/>
  <c r="I89" i="2"/>
  <c r="J89" i="2" s="1"/>
  <c r="G89" i="2"/>
  <c r="I88" i="2"/>
  <c r="G88" i="2"/>
  <c r="J88" i="2" s="1"/>
  <c r="I87" i="2"/>
  <c r="J87" i="2" s="1"/>
  <c r="G87" i="2"/>
  <c r="I86" i="2"/>
  <c r="G86" i="2"/>
  <c r="J86" i="2" s="1"/>
  <c r="I85" i="2"/>
  <c r="J85" i="2" s="1"/>
  <c r="G85" i="2"/>
  <c r="I84" i="2"/>
  <c r="G84" i="2"/>
  <c r="J84" i="2" s="1"/>
  <c r="I83" i="2"/>
  <c r="J83" i="2" s="1"/>
  <c r="G83" i="2"/>
  <c r="I82" i="2"/>
  <c r="G82" i="2"/>
  <c r="J82" i="2" s="1"/>
  <c r="I81" i="2"/>
  <c r="J81" i="2" s="1"/>
  <c r="G81" i="2"/>
  <c r="I80" i="2"/>
  <c r="G80" i="2"/>
  <c r="J80" i="2" s="1"/>
  <c r="I79" i="2"/>
  <c r="J79" i="2" s="1"/>
  <c r="G79" i="2"/>
  <c r="I78" i="2"/>
  <c r="G78" i="2"/>
  <c r="J78" i="2" s="1"/>
  <c r="I77" i="2"/>
  <c r="J77" i="2" s="1"/>
  <c r="G77" i="2"/>
  <c r="I76" i="2"/>
  <c r="G76" i="2"/>
  <c r="J76" i="2" s="1"/>
  <c r="I75" i="2"/>
  <c r="J75" i="2" s="1"/>
  <c r="G75" i="2"/>
  <c r="J74" i="2"/>
  <c r="I74" i="2"/>
  <c r="I73" i="2"/>
  <c r="G73" i="2"/>
  <c r="J73" i="2" s="1"/>
  <c r="I72" i="2"/>
  <c r="G72" i="2"/>
  <c r="I71" i="2"/>
  <c r="J72" i="2" s="1"/>
  <c r="G71" i="2"/>
  <c r="J71" i="2" s="1"/>
  <c r="I70" i="2"/>
  <c r="J70" i="2" s="1"/>
  <c r="G70" i="2"/>
  <c r="I69" i="2"/>
  <c r="G69" i="2"/>
  <c r="J69" i="2" s="1"/>
  <c r="I68" i="2"/>
  <c r="J68" i="2" s="1"/>
  <c r="G68" i="2"/>
  <c r="I67" i="2"/>
  <c r="G67" i="2"/>
  <c r="J67" i="2" s="1"/>
  <c r="I66" i="2"/>
  <c r="J66" i="2" s="1"/>
  <c r="G66" i="2"/>
  <c r="I65" i="2"/>
  <c r="G65" i="2"/>
  <c r="J65" i="2" s="1"/>
  <c r="I64" i="2"/>
  <c r="J64" i="2" s="1"/>
  <c r="G64" i="2"/>
  <c r="J63" i="2"/>
  <c r="G63" i="2"/>
  <c r="I62" i="2"/>
  <c r="G62" i="2"/>
  <c r="J62" i="2" s="1"/>
  <c r="I61" i="2"/>
  <c r="J61" i="2" s="1"/>
  <c r="G61" i="2"/>
  <c r="I60" i="2"/>
  <c r="G60" i="2"/>
  <c r="J60" i="2" s="1"/>
  <c r="I59" i="2"/>
  <c r="J59" i="2" s="1"/>
  <c r="G59" i="2"/>
  <c r="I58" i="2"/>
  <c r="G58" i="2"/>
  <c r="J58" i="2" s="1"/>
  <c r="I57" i="2"/>
  <c r="J57" i="2" s="1"/>
  <c r="G57" i="2"/>
  <c r="I56" i="2"/>
  <c r="G56" i="2"/>
  <c r="J56" i="2" s="1"/>
  <c r="I55" i="2"/>
  <c r="J55" i="2" s="1"/>
  <c r="G55" i="2"/>
  <c r="I54" i="2"/>
  <c r="G54" i="2"/>
  <c r="J54" i="2" s="1"/>
  <c r="I53" i="2"/>
  <c r="J53" i="2" s="1"/>
  <c r="I52" i="2"/>
  <c r="J52" i="2" s="1"/>
  <c r="I51" i="2"/>
  <c r="J51" i="2" s="1"/>
  <c r="I50" i="2"/>
  <c r="J50" i="2" s="1"/>
  <c r="G50" i="2"/>
  <c r="J49" i="2"/>
  <c r="I48" i="2"/>
  <c r="J48" i="2" s="1"/>
  <c r="G48" i="2"/>
  <c r="I47" i="2"/>
  <c r="G47" i="2"/>
  <c r="J47" i="2" s="1"/>
  <c r="I46" i="2"/>
  <c r="J46" i="2" s="1"/>
  <c r="G46" i="2"/>
  <c r="I45" i="2"/>
  <c r="G45" i="2"/>
  <c r="J45" i="2" s="1"/>
  <c r="I44" i="2"/>
  <c r="J44" i="2" s="1"/>
  <c r="G44" i="2"/>
  <c r="I43" i="2"/>
  <c r="G43" i="2"/>
  <c r="J43" i="2" s="1"/>
  <c r="I42" i="2"/>
  <c r="J42" i="2" s="1"/>
  <c r="G42" i="2"/>
  <c r="I41" i="2"/>
  <c r="G41" i="2"/>
  <c r="J41" i="2" s="1"/>
  <c r="I40" i="2"/>
  <c r="J40" i="2" s="1"/>
  <c r="G40" i="2"/>
  <c r="I39" i="2"/>
  <c r="G39" i="2"/>
  <c r="J39" i="2" s="1"/>
  <c r="I38" i="2"/>
  <c r="J38" i="2" s="1"/>
  <c r="G38" i="2"/>
  <c r="I37" i="2"/>
  <c r="G37" i="2"/>
  <c r="J37" i="2" s="1"/>
  <c r="I36" i="2"/>
  <c r="J36" i="2" s="1"/>
  <c r="G36" i="2"/>
  <c r="I35" i="2"/>
  <c r="G35" i="2"/>
  <c r="J35" i="2" s="1"/>
  <c r="I34" i="2"/>
  <c r="J34" i="2" s="1"/>
  <c r="G34" i="2"/>
  <c r="I33" i="2"/>
  <c r="G33" i="2"/>
  <c r="J33" i="2" s="1"/>
  <c r="I32" i="2"/>
  <c r="J32" i="2" s="1"/>
  <c r="G32" i="2"/>
  <c r="I31" i="2"/>
  <c r="G31" i="2"/>
  <c r="J31" i="2" s="1"/>
  <c r="I30" i="2"/>
  <c r="J30" i="2" s="1"/>
  <c r="G30" i="2"/>
  <c r="I29" i="2"/>
  <c r="G29" i="2"/>
  <c r="J29" i="2" s="1"/>
  <c r="I28" i="2"/>
  <c r="J28" i="2" s="1"/>
  <c r="G28" i="2"/>
  <c r="I27" i="2"/>
  <c r="G27" i="2"/>
  <c r="J27" i="2" s="1"/>
  <c r="G26" i="2"/>
  <c r="J26" i="2" s="1"/>
  <c r="G25" i="2"/>
  <c r="J25" i="2" s="1"/>
  <c r="G24" i="2"/>
  <c r="J24" i="2" s="1"/>
  <c r="I23" i="2"/>
  <c r="J23" i="2" s="1"/>
  <c r="G23" i="2"/>
  <c r="I22" i="2"/>
  <c r="G22" i="2"/>
  <c r="J22" i="2" s="1"/>
  <c r="I21" i="2"/>
  <c r="J21" i="2" s="1"/>
  <c r="G21" i="2"/>
  <c r="J20" i="2"/>
  <c r="I20" i="2"/>
  <c r="J19" i="2"/>
  <c r="G18" i="2"/>
  <c r="J18" i="2" s="1"/>
  <c r="I17" i="2"/>
  <c r="J17" i="2" s="1"/>
  <c r="G17" i="2"/>
  <c r="J16" i="2"/>
  <c r="G16" i="2"/>
  <c r="J15" i="2"/>
  <c r="G15" i="2"/>
  <c r="I14" i="2"/>
  <c r="G14" i="2"/>
  <c r="J14" i="2" s="1"/>
  <c r="G13" i="2"/>
  <c r="J13" i="2" s="1"/>
  <c r="G12" i="2"/>
  <c r="J12" i="2" s="1"/>
  <c r="I11" i="2"/>
  <c r="J11" i="2" s="1"/>
  <c r="G11" i="2"/>
  <c r="J10" i="2"/>
  <c r="G10" i="2"/>
  <c r="J9" i="2"/>
  <c r="G9" i="2"/>
  <c r="I8" i="2"/>
  <c r="G8" i="2"/>
  <c r="J8" i="2" s="1"/>
  <c r="G7" i="2"/>
  <c r="J7" i="2" s="1"/>
  <c r="G6" i="2"/>
  <c r="J6" i="2" s="1"/>
  <c r="I5" i="2"/>
  <c r="J5" i="2" s="1"/>
  <c r="G5" i="2"/>
  <c r="J4" i="2"/>
  <c r="G4" i="2"/>
  <c r="J3" i="2"/>
  <c r="G3" i="2"/>
  <c r="W113" i="1" l="1"/>
  <c r="U113" i="1"/>
  <c r="W112" i="1"/>
  <c r="U112" i="1"/>
  <c r="W111" i="1"/>
  <c r="U111" i="1"/>
  <c r="W110" i="1"/>
  <c r="U110" i="1"/>
  <c r="W109" i="1"/>
  <c r="U109" i="1"/>
  <c r="W108" i="1"/>
  <c r="U108" i="1"/>
  <c r="U107" i="1"/>
  <c r="W106" i="1"/>
  <c r="U106" i="1"/>
  <c r="W105" i="1"/>
  <c r="U105" i="1"/>
  <c r="W104" i="1"/>
  <c r="U104" i="1"/>
  <c r="U103" i="1"/>
  <c r="U102" i="1"/>
  <c r="W101" i="1"/>
  <c r="U101" i="1"/>
  <c r="U100" i="1"/>
  <c r="U99" i="1"/>
  <c r="U98" i="1"/>
  <c r="W97" i="1"/>
  <c r="U97" i="1"/>
  <c r="U96" i="1"/>
  <c r="U95" i="1"/>
  <c r="U94" i="1"/>
  <c r="U93" i="1"/>
  <c r="V92" i="1"/>
  <c r="T92" i="1"/>
  <c r="W91" i="1"/>
  <c r="U91" i="1"/>
  <c r="W90" i="1"/>
  <c r="U90" i="1"/>
  <c r="W89" i="1"/>
  <c r="U89" i="1"/>
  <c r="W88" i="1"/>
  <c r="U88" i="1"/>
  <c r="W87" i="1"/>
  <c r="U87" i="1"/>
  <c r="W86" i="1"/>
  <c r="U86" i="1"/>
  <c r="W85" i="1"/>
  <c r="U85" i="1"/>
  <c r="W84" i="1"/>
  <c r="U84" i="1"/>
  <c r="W83" i="1"/>
  <c r="U83" i="1"/>
  <c r="W82" i="1"/>
  <c r="U82" i="1"/>
  <c r="U81" i="1"/>
  <c r="W79" i="1"/>
  <c r="U79" i="1"/>
  <c r="W78" i="1"/>
  <c r="U78" i="1"/>
  <c r="W77" i="1"/>
  <c r="U77" i="1"/>
  <c r="W76" i="1"/>
  <c r="U76" i="1"/>
  <c r="W75" i="1"/>
  <c r="W74" i="1"/>
  <c r="U74" i="1"/>
  <c r="W73" i="1"/>
  <c r="U73" i="1"/>
  <c r="W72" i="1"/>
  <c r="U72" i="1"/>
  <c r="W71" i="1"/>
  <c r="U71" i="1"/>
  <c r="W70" i="1"/>
  <c r="U70" i="1"/>
  <c r="W69" i="1"/>
  <c r="U69" i="1"/>
  <c r="W68" i="1"/>
  <c r="U68" i="1"/>
  <c r="U67" i="1"/>
  <c r="W66" i="1"/>
  <c r="U66" i="1"/>
  <c r="U65" i="1"/>
  <c r="U64" i="1"/>
  <c r="W63" i="1"/>
  <c r="U63" i="1"/>
  <c r="U62" i="1"/>
  <c r="W61" i="1"/>
  <c r="U61" i="1"/>
  <c r="W60" i="1"/>
  <c r="U60" i="1"/>
  <c r="W59" i="1"/>
  <c r="U59" i="1"/>
  <c r="U58" i="1"/>
  <c r="W57" i="1"/>
  <c r="U57" i="1"/>
  <c r="U56" i="1"/>
  <c r="U55" i="1"/>
  <c r="U51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W30" i="1"/>
  <c r="U30" i="1"/>
  <c r="W29" i="1"/>
  <c r="U29" i="1"/>
  <c r="W28" i="1"/>
  <c r="U28" i="1"/>
  <c r="U27" i="1"/>
  <c r="U26" i="1"/>
  <c r="U25" i="1"/>
  <c r="W24" i="1"/>
  <c r="U24" i="1"/>
  <c r="W23" i="1"/>
  <c r="U23" i="1"/>
  <c r="W22" i="1"/>
  <c r="U22" i="1"/>
  <c r="W21" i="1"/>
  <c r="U19" i="1"/>
  <c r="W18" i="1"/>
  <c r="U18" i="1"/>
  <c r="U17" i="1"/>
  <c r="U16" i="1"/>
  <c r="W15" i="1"/>
  <c r="U15" i="1"/>
  <c r="U14" i="1"/>
  <c r="U13" i="1"/>
  <c r="W12" i="1"/>
  <c r="U12" i="1"/>
  <c r="U11" i="1"/>
  <c r="U10" i="1"/>
  <c r="W9" i="1"/>
  <c r="U9" i="1"/>
  <c r="U8" i="1"/>
  <c r="U7" i="1"/>
  <c r="W6" i="1"/>
  <c r="U6" i="1"/>
  <c r="U5" i="1"/>
  <c r="U4" i="1"/>
</calcChain>
</file>

<file path=xl/sharedStrings.xml><?xml version="1.0" encoding="utf-8"?>
<sst xmlns="http://schemas.openxmlformats.org/spreadsheetml/2006/main" count="1843" uniqueCount="377">
  <si>
    <t xml:space="preserve">املاک  تحت تصرف اداره کل آذر 1404 تحت ویرایش </t>
  </si>
  <si>
    <t>ردیف</t>
  </si>
  <si>
    <t>نوع ملک</t>
  </si>
  <si>
    <t>شهرستان</t>
  </si>
  <si>
    <t>کاربری فعلی ملک</t>
  </si>
  <si>
    <t>نوع سند</t>
  </si>
  <si>
    <t xml:space="preserve">شماره پلاک </t>
  </si>
  <si>
    <t xml:space="preserve">مالک قبلی </t>
  </si>
  <si>
    <t>متراژ(متر مربع)</t>
  </si>
  <si>
    <t xml:space="preserve">ارزش عرصه  و اعیان به ریال </t>
  </si>
  <si>
    <t xml:space="preserve">موقعیت </t>
  </si>
  <si>
    <t>شناسه ملک</t>
  </si>
  <si>
    <t>شناسه ملک سادای قبلی</t>
  </si>
  <si>
    <t xml:space="preserve">تک برگی دولتی </t>
  </si>
  <si>
    <t xml:space="preserve">تک برگی غیر دولتی </t>
  </si>
  <si>
    <t>دفترچه ای</t>
  </si>
  <si>
    <t>فاقد سند</t>
  </si>
  <si>
    <t xml:space="preserve"> پلاک  ثبتی قدیم </t>
  </si>
  <si>
    <t>مفروزو مجزی از :</t>
  </si>
  <si>
    <t xml:space="preserve"> پلاک  ثبتی جدید </t>
  </si>
  <si>
    <t xml:space="preserve">پلاک اصلی </t>
  </si>
  <si>
    <t xml:space="preserve">بخش </t>
  </si>
  <si>
    <t xml:space="preserve">قطعه </t>
  </si>
  <si>
    <t>عرصه</t>
  </si>
  <si>
    <t xml:space="preserve">عیان </t>
  </si>
  <si>
    <t xml:space="preserve">ارزش هر متر مربع عرصه </t>
  </si>
  <si>
    <t xml:space="preserve">ارزش کل عرصه </t>
  </si>
  <si>
    <t xml:space="preserve">ارزش هر متر مربع عیان  </t>
  </si>
  <si>
    <t xml:space="preserve">ارزش کل اعیان </t>
  </si>
  <si>
    <t>شناسه جغرافیایی (جام)</t>
  </si>
  <si>
    <t xml:space="preserve">کد پستی </t>
  </si>
  <si>
    <t xml:space="preserve">آدرس </t>
  </si>
  <si>
    <t xml:space="preserve">توضیحات </t>
  </si>
  <si>
    <t>1110013744901</t>
  </si>
  <si>
    <t xml:space="preserve">مسکونی </t>
  </si>
  <si>
    <t>بجنورد</t>
  </si>
  <si>
    <t>محل اداره شهرستان بجنورد</t>
  </si>
  <si>
    <t>√</t>
  </si>
  <si>
    <t>-</t>
  </si>
  <si>
    <t>یک بجنورد</t>
  </si>
  <si>
    <t xml:space="preserve">قربان اسفندیاری </t>
  </si>
  <si>
    <t xml:space="preserve">عرصه آيينه خانه مفخم </t>
  </si>
  <si>
    <t>انتهاي خ شريعتي شمالي</t>
  </si>
  <si>
    <t>1110013742354</t>
  </si>
  <si>
    <t xml:space="preserve">بنای تاریخی </t>
  </si>
  <si>
    <t>خود بنای آیینه خانه (موزه نسخ خطی )</t>
  </si>
  <si>
    <t xml:space="preserve">کاووس شادلو </t>
  </si>
  <si>
    <t xml:space="preserve">مجموعه مفخم </t>
  </si>
  <si>
    <t>انتهاي خ شريعتي شمالي_</t>
  </si>
  <si>
    <t>1110013608180</t>
  </si>
  <si>
    <t>تاریخی (تملک و تخریب و چزو محوطه اثر تاریخی آیینه خانه گردیده )</t>
  </si>
  <si>
    <t xml:space="preserve">ولی علی آبادی </t>
  </si>
  <si>
    <t>1110013732094</t>
  </si>
  <si>
    <t xml:space="preserve">س شماره 2 صنایع دستی محمد قلی قدیمی </t>
  </si>
  <si>
    <t>1110002893304</t>
  </si>
  <si>
    <t>تاریخی (تملک و تخریب و چزو محوطه اثر تاریخی مفخم  گردیده )</t>
  </si>
  <si>
    <t xml:space="preserve">خانواده شهید رمضانی </t>
  </si>
  <si>
    <t xml:space="preserve">حسن علی آبادی </t>
  </si>
  <si>
    <t>انتهاي خ شرعتي شمالي</t>
  </si>
  <si>
    <t>1110013744611</t>
  </si>
  <si>
    <t xml:space="preserve">ورثه عیدی زاده </t>
  </si>
  <si>
    <t>1110013742709</t>
  </si>
  <si>
    <t>صدیقه وحدانی</t>
  </si>
  <si>
    <t xml:space="preserve">محمد قلی قدیمی </t>
  </si>
  <si>
    <t>نداریم</t>
  </si>
  <si>
    <t xml:space="preserve">نادر سند گل </t>
  </si>
  <si>
    <t>محمد علی ایزانلو</t>
  </si>
  <si>
    <t xml:space="preserve">طیبه میری </t>
  </si>
  <si>
    <t>1110013744316</t>
  </si>
  <si>
    <t xml:space="preserve">ام البنین رحیمی </t>
  </si>
  <si>
    <t xml:space="preserve">معصومه صمدی </t>
  </si>
  <si>
    <t>1110003680280</t>
  </si>
  <si>
    <t xml:space="preserve">سهراب عاشقی </t>
  </si>
  <si>
    <t>1110014322681</t>
  </si>
  <si>
    <t>بخاطر عدم تملک  کل ملک فعلا مسکونی  می باشد</t>
  </si>
  <si>
    <t xml:space="preserve">زهرا کیان </t>
  </si>
  <si>
    <t>نبش شهداء 44</t>
  </si>
  <si>
    <t xml:space="preserve"> بر اساس دو دانگ از 6 دانگ قیمت محاسبه گردیده است  </t>
  </si>
  <si>
    <t>1110010356369</t>
  </si>
  <si>
    <t xml:space="preserve"> بر اساس یک دانگ از 6 دانگ قیمت محاسبه گردیده است  </t>
  </si>
  <si>
    <t>1110003682721</t>
  </si>
  <si>
    <t>تاریخی (تملک و و فعلا به عنوان ساختمان شماره 2 صنایع دستی استفاده می گردد)</t>
  </si>
  <si>
    <t xml:space="preserve">نصرالله استوان </t>
  </si>
  <si>
    <t>ندارد</t>
  </si>
  <si>
    <t>کمپینگ گردشگری اسفیدان  دردست اقدام ماده 69</t>
  </si>
  <si>
    <t xml:space="preserve">دو بجنوردموسوم به اسفیدان </t>
  </si>
  <si>
    <t xml:space="preserve">اراضی ملی </t>
  </si>
  <si>
    <t xml:space="preserve">روستای اسفیدان </t>
  </si>
  <si>
    <t xml:space="preserve">از طریق ماده 69 پرونده در معاونت ریاست جکهوری در دست اقدام می باشد </t>
  </si>
  <si>
    <t>1110013732256</t>
  </si>
  <si>
    <t xml:space="preserve">گردشگری </t>
  </si>
  <si>
    <t>دو بجنورد</t>
  </si>
  <si>
    <t xml:space="preserve">شورای اسلامی روستای فیروزه </t>
  </si>
  <si>
    <t xml:space="preserve">روستای فیروزه </t>
  </si>
  <si>
    <t>امامزاده زوالفقار</t>
  </si>
  <si>
    <t xml:space="preserve">هبه شده از جانب شورا جهت احداث مستحدثات گردشگری </t>
  </si>
  <si>
    <t>1110001171184</t>
  </si>
  <si>
    <t>عرصه آینه خانه مفخم(ملک پیشین علی سند گل)</t>
  </si>
  <si>
    <t xml:space="preserve">علی سند گل </t>
  </si>
  <si>
    <t>عرصه آینه خانه مفخم(ملک پیشین نوکر علی وحدانی)</t>
  </si>
  <si>
    <t>نوکر علی وحدانی</t>
  </si>
  <si>
    <t xml:space="preserve">نداریم </t>
  </si>
  <si>
    <t>عرصه آینه خانه مفخم(ملک پیشین اصلان سجادی)</t>
  </si>
  <si>
    <t>اصلان سجادی</t>
  </si>
  <si>
    <t xml:space="preserve">اداری -فرهنگی </t>
  </si>
  <si>
    <t xml:space="preserve">ساختمان خانه سالمندان </t>
  </si>
  <si>
    <t xml:space="preserve">خیابان خیام </t>
  </si>
  <si>
    <t xml:space="preserve">عرصه متعلق به اوقاف عیان اداره کل </t>
  </si>
  <si>
    <t>1110013895481</t>
  </si>
  <si>
    <t xml:space="preserve">ساختمان در حال ساخت اداره کل  </t>
  </si>
  <si>
    <t>دو  بجنورد</t>
  </si>
  <si>
    <t xml:space="preserve">مسکن وشهرسازی </t>
  </si>
  <si>
    <t xml:space="preserve">کمپینگ گردشگری بولوار ولایت </t>
  </si>
  <si>
    <t>شهرداری بجنورد</t>
  </si>
  <si>
    <t xml:space="preserve">عرصه متعلق به شهرداری بجنوردمی باشد </t>
  </si>
  <si>
    <t>1110002859249</t>
  </si>
  <si>
    <t>شیروان</t>
  </si>
  <si>
    <t>تاریخی (تملک و تخریب و چزو محوطه اثر تاریخی تپه دوین گردیده )</t>
  </si>
  <si>
    <t xml:space="preserve">5 بجنورد </t>
  </si>
  <si>
    <t xml:space="preserve">الیاس باقر پور </t>
  </si>
  <si>
    <t xml:space="preserve">عرصه تپه دوین </t>
  </si>
  <si>
    <t>روستاي دوين شيروان</t>
  </si>
  <si>
    <t>1110001996914</t>
  </si>
  <si>
    <t>رضا قلی با صبر</t>
  </si>
  <si>
    <t>1110002007251</t>
  </si>
  <si>
    <t xml:space="preserve">خالق وردی استاد زاده </t>
  </si>
  <si>
    <t>1110002012369</t>
  </si>
  <si>
    <t xml:space="preserve">اسماعیل اسماعیلی </t>
  </si>
  <si>
    <t>1110002912234</t>
  </si>
  <si>
    <t>1110002907669</t>
  </si>
  <si>
    <t xml:space="preserve">غلامرضا مراتی </t>
  </si>
  <si>
    <t>1110002872914</t>
  </si>
  <si>
    <t xml:space="preserve">فاطمه باقریان </t>
  </si>
  <si>
    <t>1110002907416</t>
  </si>
  <si>
    <t xml:space="preserve">ابراهیم عباسی </t>
  </si>
  <si>
    <t>1110002005899</t>
  </si>
  <si>
    <t xml:space="preserve">حسن فاطمی دوین </t>
  </si>
  <si>
    <t xml:space="preserve">ثبت نشده </t>
  </si>
  <si>
    <t>1110002907281</t>
  </si>
  <si>
    <t xml:space="preserve">صغری صالحی </t>
  </si>
  <si>
    <t>1110001992071</t>
  </si>
  <si>
    <t xml:space="preserve">قاسمی دوین </t>
  </si>
  <si>
    <t>1110002872891</t>
  </si>
  <si>
    <t xml:space="preserve">پروین صالحی </t>
  </si>
  <si>
    <t>1110010321811</t>
  </si>
  <si>
    <t>تاریخی (تملک و تخریب و چزو محوطه اثر  تپه معصوم زاده (نادری)شیروان گردیده )</t>
  </si>
  <si>
    <t xml:space="preserve">ورثه مقدسی </t>
  </si>
  <si>
    <t xml:space="preserve">عرصه تپه نادری  </t>
  </si>
  <si>
    <t>منطقه معصوم زاده شيروان</t>
  </si>
  <si>
    <t>1110002873395</t>
  </si>
  <si>
    <t xml:space="preserve">فولاد زاده </t>
  </si>
  <si>
    <t>1110002014844</t>
  </si>
  <si>
    <t xml:space="preserve">قربان غلامی </t>
  </si>
  <si>
    <t>1110002859951</t>
  </si>
  <si>
    <t xml:space="preserve">صادق شجاع </t>
  </si>
  <si>
    <t>1110001216964</t>
  </si>
  <si>
    <t>یحیی رمضان تبار</t>
  </si>
  <si>
    <t>1110002873869</t>
  </si>
  <si>
    <t xml:space="preserve">علی بافطرت </t>
  </si>
  <si>
    <t>اداری</t>
  </si>
  <si>
    <t xml:space="preserve">میدان معلم </t>
  </si>
  <si>
    <t>ابتدای بلوار فرهنگ شیروان</t>
  </si>
  <si>
    <t>1110013745386</t>
  </si>
  <si>
    <t xml:space="preserve">ارضی بایر </t>
  </si>
  <si>
    <t>تاریخی (تملک و تخریب و چزو محوطه ارگ نادری شیروان   گردیده )</t>
  </si>
  <si>
    <t xml:space="preserve"> بخش 5 شیروان </t>
  </si>
  <si>
    <t>( الله وردی رنجبر)</t>
  </si>
  <si>
    <t>عرصه تپه نادری</t>
  </si>
  <si>
    <t>شهر شیروان   خ معصوم راده(ولیعصر عج الله)</t>
  </si>
  <si>
    <t>1110014283351</t>
  </si>
  <si>
    <t>سه دانگ از 6 دانگ ملک الله وردی رنجبر</t>
  </si>
  <si>
    <t>1110014580146</t>
  </si>
  <si>
    <t>یک ونیم  دانگ از 6 دانگ ملک الله وردی رنجبر</t>
  </si>
  <si>
    <t>یک ونیم دانگ از 6 دانگ ملک الله وردی رنجبر</t>
  </si>
  <si>
    <t>1110002015676</t>
  </si>
  <si>
    <t>1110010321844</t>
  </si>
  <si>
    <t xml:space="preserve">بتول  نظری </t>
  </si>
  <si>
    <t xml:space="preserve">سرویس بهداشتی روستای زوارم شیروان </t>
  </si>
  <si>
    <t xml:space="preserve">5 قوچان </t>
  </si>
  <si>
    <t xml:space="preserve">دو شیروان </t>
  </si>
  <si>
    <t xml:space="preserve">محمد قاسمی زو ارم </t>
  </si>
  <si>
    <t xml:space="preserve">روستای زو ارم </t>
  </si>
  <si>
    <t xml:space="preserve">جهاد کشاورزی به علت متراژ پایین و کشاورزی بودن ملک از صدورذسند امتناع نموده است </t>
  </si>
  <si>
    <t>1110001241135</t>
  </si>
  <si>
    <t xml:space="preserve">بی بی گل پرنده </t>
  </si>
  <si>
    <t>1110003901349</t>
  </si>
  <si>
    <t>کشاورزی</t>
  </si>
  <si>
    <t xml:space="preserve">اسفراین </t>
  </si>
  <si>
    <t>تاریخی (تملک و تخریب و چزو محوطه اارگ بلقیس اسفراین  گردیده )</t>
  </si>
  <si>
    <t>محل پایگاه بلقیس ورثه کاظم زاده ها</t>
  </si>
  <si>
    <t>محوطه شهر بلقیس</t>
  </si>
  <si>
    <t xml:space="preserve">روستای جوشقان-جنب شهر تاریخی بلقیس </t>
  </si>
  <si>
    <t xml:space="preserve">سرویس بهداشتی روستای گلیان  شیروان </t>
  </si>
  <si>
    <t xml:space="preserve">اداره کل منابع طبیعی </t>
  </si>
  <si>
    <t xml:space="preserve">روستای گلیان  </t>
  </si>
  <si>
    <t xml:space="preserve">از طریق ماده 69 پرونده در معاونت ریاست جمهوری در دست اقدام می باشد </t>
  </si>
  <si>
    <t>مجتمع خدمات  بهداشتی پلمیس اسفراین دردست اقدام ماده 69</t>
  </si>
  <si>
    <t>362 مفروز از 197</t>
  </si>
  <si>
    <t>1110010356761</t>
  </si>
  <si>
    <t>جوشقان امان الله امانی</t>
  </si>
  <si>
    <t>1110002913996</t>
  </si>
  <si>
    <t xml:space="preserve">ساختمان اداری اسفراین فرعی 9از 231اصلی </t>
  </si>
  <si>
    <t>ساختمان اداره شهرستان اسفراین</t>
  </si>
  <si>
    <t xml:space="preserve">عرصه ارگ بلقیس پلاک 89 از 77 اصلی </t>
  </si>
  <si>
    <t xml:space="preserve">محمد ابراهیم رضائی </t>
  </si>
  <si>
    <t xml:space="preserve">دو هفتدهم به استثناء ثمن اعیان یک دانگ مشاع از 6 دئانگ  یک باب قلعه خرابه </t>
  </si>
  <si>
    <t>عرصه ارگ بلقیس</t>
  </si>
  <si>
    <t xml:space="preserve">امان الله امانی </t>
  </si>
  <si>
    <t>سرویس   بهداشتی گراتی اسفراین  دردست اقدام ماده 69</t>
  </si>
  <si>
    <t>مفروزی از 47</t>
  </si>
  <si>
    <t>اسفراین</t>
  </si>
  <si>
    <t>محوطه بلقیس</t>
  </si>
  <si>
    <t>بخشی از 197</t>
  </si>
  <si>
    <t>گردنه پلمیس</t>
  </si>
  <si>
    <t xml:space="preserve">جاده بجنورد  به اسفراین  گردنه پلمیس </t>
  </si>
  <si>
    <t>1110002913796</t>
  </si>
  <si>
    <t xml:space="preserve">سملقان </t>
  </si>
  <si>
    <t>تاریخی (تملک و تخریب و چزو محوطه قلعه خان آشخانه   گردیده )</t>
  </si>
  <si>
    <t xml:space="preserve">محوطه ارگ خان </t>
  </si>
  <si>
    <t>مانه وسملقان روستای رسالت جنب ارگ قلعه خان</t>
  </si>
  <si>
    <t>1110002914049</t>
  </si>
  <si>
    <t xml:space="preserve">عرصه تپه قلعه خان فاقد سند ملک  انتقالی اقای پارسا </t>
  </si>
  <si>
    <t xml:space="preserve">3 بجنورد </t>
  </si>
  <si>
    <t xml:space="preserve">پارسا </t>
  </si>
  <si>
    <t>1110002905605</t>
  </si>
  <si>
    <t>عرصه تپه قلعه خان فاقد سند ملک انتقالی خانم ای جمال  حیدرزاده</t>
  </si>
  <si>
    <t>ای جمال  حیدرزاده</t>
  </si>
  <si>
    <t>1110001178886</t>
  </si>
  <si>
    <t>تاریخی</t>
  </si>
  <si>
    <t xml:space="preserve"> بنای تاریخی</t>
  </si>
  <si>
    <t>بنای تاریخی اسپاخو</t>
  </si>
  <si>
    <t xml:space="preserve">ملی </t>
  </si>
  <si>
    <t>روستای اسپاخوشهرستان سملقان</t>
  </si>
  <si>
    <t>سملقان</t>
  </si>
  <si>
    <t xml:space="preserve">ساختمان  اداره و موزه شهر آشخانه </t>
  </si>
  <si>
    <t>بیار 3</t>
  </si>
  <si>
    <t xml:space="preserve">پارک </t>
  </si>
  <si>
    <t xml:space="preserve">زمین اهدایی شهرداری </t>
  </si>
  <si>
    <t>1110010356851</t>
  </si>
  <si>
    <t>گرمه</t>
  </si>
  <si>
    <t xml:space="preserve">قلعه جلال الدین گرمه </t>
  </si>
  <si>
    <t xml:space="preserve">7 بجنورد </t>
  </si>
  <si>
    <t xml:space="preserve">بنای تاریخی قلعه جلال الدین </t>
  </si>
  <si>
    <t xml:space="preserve">کیلومتر 4 جاده گرمه به جاجرم </t>
  </si>
  <si>
    <t xml:space="preserve">اعیان رستوران متعلق یه اداره کل می باشد و بصورت اجاره ای واگذار گردیده است </t>
  </si>
  <si>
    <t>1110013243604</t>
  </si>
  <si>
    <t xml:space="preserve">محوطه  قلعه جلال الدین </t>
  </si>
  <si>
    <t>1110002011166</t>
  </si>
  <si>
    <t>تاریخی (تملک و تخریب و چزو محوطه باغمزارگرمه  گردیده )</t>
  </si>
  <si>
    <t xml:space="preserve">عبدا.. منصف </t>
  </si>
  <si>
    <t xml:space="preserve">عرصه باغمزار گرمه </t>
  </si>
  <si>
    <t xml:space="preserve"> خیابان قنات، شهرستان گرمه</t>
  </si>
  <si>
    <t xml:space="preserve">تخریب و جزو محوطه باغمزار گردیده است </t>
  </si>
  <si>
    <t>1110010250146</t>
  </si>
  <si>
    <t>تاریخی (تملک و تخریب و چزو محوطه مسجد جامع درق   گردیده )</t>
  </si>
  <si>
    <t xml:space="preserve">رحیمی، غلام زاده ، کاظمی،بصیر، </t>
  </si>
  <si>
    <t xml:space="preserve">عرصه مسجد جامع درق </t>
  </si>
  <si>
    <t>شهر درق</t>
  </si>
  <si>
    <t xml:space="preserve">املاک متعدد تجمیع گردیده است </t>
  </si>
  <si>
    <t>1110003682749</t>
  </si>
  <si>
    <t xml:space="preserve">با ردیف قبلی مشترک ولی دوبار در سامانه ثبت شده است </t>
  </si>
  <si>
    <t>1110013745126</t>
  </si>
  <si>
    <t>تاریخی ( به تازه گی تملک گردیده و مقرر است نسبت به تخریب و افزودن به محوطه  باغمزارگرمه   گردیده )</t>
  </si>
  <si>
    <t>*</t>
  </si>
  <si>
    <t xml:space="preserve">پلاک 2480 فرعی از 76 اصلی مفروزی و مجزی از 532 فرعی بخش 7 جاجرم(حسین رهنمائیان) </t>
  </si>
  <si>
    <t xml:space="preserve">حسین رهنمائیان </t>
  </si>
  <si>
    <t xml:space="preserve"> عرصه باغمزار </t>
  </si>
  <si>
    <t xml:space="preserve">شهر گرمه خ انقلاب </t>
  </si>
  <si>
    <t>در سامانه سادا یک ملک دو بار ثبت شده است</t>
  </si>
  <si>
    <t>1110014182869</t>
  </si>
  <si>
    <t xml:space="preserve">گرمه </t>
  </si>
  <si>
    <t>عرصه مسجد جامع ایور (ملک پیشین عیسی سلطانی )</t>
  </si>
  <si>
    <t xml:space="preserve">نامشخص </t>
  </si>
  <si>
    <t xml:space="preserve">عیسی سلطانی </t>
  </si>
  <si>
    <t xml:space="preserve">عرصه مسجد جامع ایور </t>
  </si>
  <si>
    <t xml:space="preserve">ضلع شرقی مسجد جامع </t>
  </si>
  <si>
    <t xml:space="preserve">ملک دارای سند تک برگی است و بدلیل امتناع مالک اولیه به انتقال سند مالکیت درخواست الزام به تنظیم سند گردیده است </t>
  </si>
  <si>
    <t>تاریخی (تملک و تخریب و چزو محوطه مسجد جامع ایور  گردیده )</t>
  </si>
  <si>
    <t>علیرضا جعفری</t>
  </si>
  <si>
    <t xml:space="preserve">شهرستان گرمه عرصه مسجد جامع ایور </t>
  </si>
  <si>
    <t xml:space="preserve">اهدائی به مسجد </t>
  </si>
  <si>
    <t xml:space="preserve">اداره کل تملک نکرده ولی در تصرف اداره کل می باشد </t>
  </si>
  <si>
    <t xml:space="preserve">نورمحمد غلامی </t>
  </si>
  <si>
    <t>تملک توسط شهرداری و هیئت امنا ولی در تصرف اداره کل می باشد</t>
  </si>
  <si>
    <t xml:space="preserve">ابراهیم سلطانی </t>
  </si>
  <si>
    <t xml:space="preserve">احمد آیتی </t>
  </si>
  <si>
    <t xml:space="preserve">اوقاف /شهرداری </t>
  </si>
  <si>
    <t>نجاتی نیا</t>
  </si>
  <si>
    <t>1110013629961</t>
  </si>
  <si>
    <t xml:space="preserve">اداری </t>
  </si>
  <si>
    <t xml:space="preserve">ساختمان اداره </t>
  </si>
  <si>
    <t>ابوالقاسم دهقانی</t>
  </si>
  <si>
    <t xml:space="preserve">گرمه انتهای کارگرجنب سالن ورزشی پلاک 9 </t>
  </si>
  <si>
    <t>1110014975920</t>
  </si>
  <si>
    <t xml:space="preserve">رباط قره بیل </t>
  </si>
  <si>
    <t xml:space="preserve">تاریخی </t>
  </si>
  <si>
    <t>1110001221526</t>
  </si>
  <si>
    <t>فاروج</t>
  </si>
  <si>
    <t xml:space="preserve">عرصه حمام فاروج </t>
  </si>
  <si>
    <t xml:space="preserve">آستانه کوچچه (شهید اسدی) خیابان شهید مقیم [شهید شوشتری 4]  طبقه همکف عرصه حمام خزینه ای </t>
  </si>
  <si>
    <t>شهرستان فاروج</t>
  </si>
  <si>
    <t xml:space="preserve">دوبار ثبت در سامانه شده است </t>
  </si>
  <si>
    <t>1110010250225</t>
  </si>
  <si>
    <t>تاریخی (تملک و تخریب و چزو محوطه حمام خزینه ای فاروج گردیده )</t>
  </si>
  <si>
    <t xml:space="preserve">عرصه حمام خزینه ای </t>
  </si>
  <si>
    <t>1110002859481</t>
  </si>
  <si>
    <t xml:space="preserve">ورثه زورمند </t>
  </si>
  <si>
    <t>آستانه کوچه (شهید اسدی) خیابان شهید مقیم [شهید شوشتری 4]  طبقه همکف</t>
  </si>
  <si>
    <t xml:space="preserve">مجتمع خدمات بهداشتی و گردشگری شهر فاروج </t>
  </si>
  <si>
    <t xml:space="preserve">3قوچان </t>
  </si>
  <si>
    <t xml:space="preserve">شهرداری فاروج  </t>
  </si>
  <si>
    <t>ورودی شهر فاروج از سمت قوچان</t>
  </si>
  <si>
    <t xml:space="preserve">عرصه متعلق به شهرداری فاروج عیان متعلق به اداره کل </t>
  </si>
  <si>
    <t>1110010250135</t>
  </si>
  <si>
    <t xml:space="preserve">جاجرم </t>
  </si>
  <si>
    <t>تاریخی (تملک و تخریب و چزو محوطه مسجد جامع جاحرم  گردیده )</t>
  </si>
  <si>
    <t>عباس حسن نیا</t>
  </si>
  <si>
    <t xml:space="preserve">عرصه مسجد جامع </t>
  </si>
  <si>
    <t xml:space="preserve">جاجرم-خیابان 15 خرداد جنوبی جنب مسجد جامع </t>
  </si>
  <si>
    <t>1110002873665</t>
  </si>
  <si>
    <t xml:space="preserve">علی اصغر خواجه ایمانی </t>
  </si>
  <si>
    <t>جاجرم-خیابان 15 خرداد جنوبی جنب مسجد جامع جاجرم</t>
  </si>
  <si>
    <t>1110002914319</t>
  </si>
  <si>
    <t xml:space="preserve">خلیل قادری </t>
  </si>
  <si>
    <t>1110002907766</t>
  </si>
  <si>
    <t xml:space="preserve">جواد نظافتی </t>
  </si>
  <si>
    <t xml:space="preserve">اداره جاجرم </t>
  </si>
  <si>
    <t xml:space="preserve">      جاجرم خیابان عدالت 1</t>
  </si>
  <si>
    <t>1110002914094</t>
  </si>
  <si>
    <t>عرصه  حمام جاجرم</t>
  </si>
  <si>
    <t xml:space="preserve">قربان مقصودی </t>
  </si>
  <si>
    <t>جاجرم-خیابان 15 خرداد جنوبی جنب  حمام تاریخی</t>
  </si>
  <si>
    <t>1110004820670</t>
  </si>
  <si>
    <t xml:space="preserve">عرصه حمام وموزه </t>
  </si>
  <si>
    <t>هاجر حسن زاده( عباس عابدی ها)</t>
  </si>
  <si>
    <t xml:space="preserve"> عرصه موزه و گرمابه جاجرم </t>
  </si>
  <si>
    <t xml:space="preserve">سرویس بهداشتی پارک کویر جاجرم </t>
  </si>
  <si>
    <t>عرصه تپه چلو سنخواست 21 هکتار</t>
  </si>
  <si>
    <t xml:space="preserve">مشاع کشاورزی خیبر /جهاد کشاورزی </t>
  </si>
  <si>
    <t>محوطه چلو</t>
  </si>
  <si>
    <t xml:space="preserve">روستای سنخواست </t>
  </si>
  <si>
    <t xml:space="preserve">در ازاء زمین های کشاورزی مالکین مشاع خیبر از اراضی ملی ملک گرفته شده و به مالکین داده شده است و عرصه اثر تاریخی آزاد سازی شده است </t>
  </si>
  <si>
    <t>1110013923371</t>
  </si>
  <si>
    <t xml:space="preserve">رباط قلی درخواست جدید </t>
  </si>
  <si>
    <t xml:space="preserve">عرصه مسجد جامع جاجرم </t>
  </si>
  <si>
    <t xml:space="preserve">منابع طبیعی </t>
  </si>
  <si>
    <t>ضلع جنوبی شهر</t>
  </si>
  <si>
    <t xml:space="preserve">دره گزی </t>
  </si>
  <si>
    <t>بام و صفی آباد</t>
  </si>
  <si>
    <t>نامشخص</t>
  </si>
  <si>
    <t>13سبزوار</t>
  </si>
  <si>
    <t xml:space="preserve">شهرداری </t>
  </si>
  <si>
    <t>شهر صفی آباد</t>
  </si>
  <si>
    <t>ورودی صفی آباد</t>
  </si>
  <si>
    <t>صورتجلسه تحویل زمین بازرچه صنایع دستی و سرویس  بهداشتی   و نمازخانه در ورودی شهر صفی آباداهدایی شهرداری صفی آباد</t>
  </si>
  <si>
    <t xml:space="preserve">صورتجلسه تحویل زمین بازرچه صنایع دستی و سرویس  بهداشتی  در ورودی روستای نوده   </t>
  </si>
  <si>
    <t xml:space="preserve">غلامرضا نودهی </t>
  </si>
  <si>
    <t xml:space="preserve">روستای نوده  </t>
  </si>
  <si>
    <t xml:space="preserve">ورودی نوده </t>
  </si>
  <si>
    <t xml:space="preserve"> تحویل زمین بازرچه صنایع دستی و سرویس  بهداشتی  در ورودی روستای بام  صفی آباداهدایی آقای غلامرضا نودهی </t>
  </si>
  <si>
    <t xml:space="preserve">صورتجلسه تحویل زمین بازرچه صنایع دستی و سرویس  بهداشتی  در ورودی روستای  بام  واگذاری دهیاری بام </t>
  </si>
  <si>
    <t xml:space="preserve">دهیاری روستای بام </t>
  </si>
  <si>
    <t xml:space="preserve">روستای بام   </t>
  </si>
  <si>
    <t xml:space="preserve">صورتجلسه تحویل زمین احداث  اداره ،  موزه  و سایر تاسیسات مورد نیاز </t>
  </si>
  <si>
    <t>فرمانداری بام و صفی آباد</t>
  </si>
  <si>
    <t>صورتجلسه تحویل زمین احداث اداره، موزه  شهرستان اهدائی فرمانداری شهرستان یام وصفی آباد</t>
  </si>
  <si>
    <t>1110001998039</t>
  </si>
  <si>
    <t>راز و جرگلان</t>
  </si>
  <si>
    <t xml:space="preserve">ساختمان اداری شهرستان رازوجرگلان </t>
  </si>
  <si>
    <t>4 بجنورد</t>
  </si>
  <si>
    <t xml:space="preserve">محمد رضائی </t>
  </si>
  <si>
    <t>شهرراز شهیدبهشتی جنوبی نبش کوچه شهید عظیمی</t>
  </si>
  <si>
    <t xml:space="preserve">زمین از شخص حقیقی خریداری و ساختمان نمایندگی احداث گردیده است </t>
  </si>
  <si>
    <t>186(دو دانگ)</t>
  </si>
  <si>
    <t>186(یک  دانگ)</t>
  </si>
  <si>
    <t xml:space="preserve">ارزش کل عرصه و اعیان </t>
  </si>
  <si>
    <t xml:space="preserve">دو هفدهم به استثناء ثمن اعیان یک دانگ مشاع از 6 دئانگ  یک باب قلعه خرابه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</si>
</sst>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#,##0;[Red]#,##0"/>
    <numFmt numFmtId="166" formatCode="0_);\(0\)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B Nazanin"/>
      <charset val="178"/>
    </font>
    <font>
      <sz val="10"/>
      <color rgb="FF000000"/>
      <name val="B Mitra"/>
      <charset val="178"/>
    </font>
    <font>
      <sz val="10"/>
      <color theme="1"/>
      <name val="B Titr"/>
      <charset val="178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178"/>
      <scheme val="minor"/>
    </font>
    <font>
      <sz val="10"/>
      <color rgb="FF000000"/>
      <name val="B Titr"/>
      <charset val="178"/>
    </font>
    <font>
      <sz val="10"/>
      <color rgb="FFFF0000"/>
      <name val="B Mitra"/>
      <charset val="178"/>
    </font>
    <font>
      <sz val="10"/>
      <color theme="1"/>
      <name val="Calibri"/>
      <family val="2"/>
    </font>
    <font>
      <b/>
      <sz val="10"/>
      <color rgb="FF003E6F"/>
      <name val="XBRoya"/>
    </font>
    <font>
      <sz val="10"/>
      <color theme="1"/>
      <name val="B Zar"/>
      <charset val="178"/>
    </font>
    <font>
      <b/>
      <sz val="14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rgb="FF000000"/>
      <name val="B Mitra"/>
      <charset val="178"/>
    </font>
    <font>
      <sz val="16"/>
      <color rgb="FF000000"/>
      <name val="B Mitra"/>
      <charset val="178"/>
    </font>
    <font>
      <sz val="12"/>
      <color rgb="FF000000"/>
      <name val="B Mitra"/>
      <charset val="178"/>
    </font>
    <font>
      <sz val="11"/>
      <color rgb="FF000000"/>
      <name val="B Mitra"/>
      <charset val="178"/>
    </font>
    <font>
      <sz val="16"/>
      <color theme="1"/>
      <name val="Calibri"/>
      <family val="2"/>
      <charset val="178"/>
      <scheme val="minor"/>
    </font>
    <font>
      <sz val="9"/>
      <color rgb="FF000000"/>
      <name val="B Mitra"/>
      <charset val="178"/>
    </font>
  </fonts>
  <fills count="13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4">
    <xf numFmtId="0" fontId="0" fillId="0" borderId="0" xfId="0"/>
    <xf numFmtId="0" fontId="3" fillId="5" borderId="1" xfId="0" applyFont="1" applyFill="1" applyBorder="1" applyAlignment="1">
      <alignment horizontal="center" vertical="center" wrapText="1" readingOrder="2"/>
    </xf>
    <xf numFmtId="0" fontId="3" fillId="7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vertical="center" wrapText="1" readingOrder="2"/>
    </xf>
    <xf numFmtId="0" fontId="3" fillId="3" borderId="1" xfId="0" applyFont="1" applyFill="1" applyBorder="1" applyAlignment="1">
      <alignment horizontal="center" vertical="center" wrapText="1" readingOrder="2"/>
    </xf>
    <xf numFmtId="0" fontId="3" fillId="0" borderId="1" xfId="0" applyFont="1" applyFill="1" applyBorder="1" applyAlignment="1">
      <alignment horizontal="center" vertical="center" wrapText="1" readingOrder="2"/>
    </xf>
    <xf numFmtId="0" fontId="3" fillId="12" borderId="1" xfId="0" applyFont="1" applyFill="1" applyBorder="1" applyAlignment="1">
      <alignment horizontal="center" vertical="center" wrapText="1" readingOrder="2"/>
    </xf>
    <xf numFmtId="0" fontId="5" fillId="0" borderId="0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 readingOrder="2"/>
    </xf>
    <xf numFmtId="0" fontId="5" fillId="5" borderId="1" xfId="0" applyFont="1" applyFill="1" applyBorder="1" applyAlignment="1">
      <alignment horizontal="center" vertical="center"/>
    </xf>
    <xf numFmtId="3" fontId="3" fillId="5" borderId="1" xfId="0" applyNumberFormat="1" applyFont="1" applyFill="1" applyBorder="1" applyAlignment="1">
      <alignment horizontal="center" vertical="center" wrapText="1" readingOrder="2"/>
    </xf>
    <xf numFmtId="164" fontId="3" fillId="5" borderId="1" xfId="1" applyNumberFormat="1" applyFont="1" applyFill="1" applyBorder="1" applyAlignment="1">
      <alignment horizontal="center" vertical="center" wrapText="1" readingOrder="2"/>
    </xf>
    <xf numFmtId="164" fontId="3" fillId="5" borderId="1" xfId="1" applyNumberFormat="1" applyFont="1" applyFill="1" applyBorder="1" applyAlignment="1">
      <alignment vertical="center" wrapText="1" readingOrder="2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/>
    <xf numFmtId="0" fontId="6" fillId="5" borderId="1" xfId="0" applyFont="1" applyFill="1" applyBorder="1" applyAlignment="1">
      <alignment horizontal="center" vertical="center"/>
    </xf>
    <xf numFmtId="3" fontId="3" fillId="7" borderId="1" xfId="0" applyNumberFormat="1" applyFont="1" applyFill="1" applyBorder="1" applyAlignment="1">
      <alignment horizontal="center" vertical="center" wrapText="1" readingOrder="2"/>
    </xf>
    <xf numFmtId="164" fontId="3" fillId="7" borderId="1" xfId="1" applyNumberFormat="1" applyFont="1" applyFill="1" applyBorder="1" applyAlignment="1">
      <alignment horizontal="center" vertical="center" wrapText="1" readingOrder="2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/>
    <xf numFmtId="0" fontId="6" fillId="7" borderId="1" xfId="0" applyFont="1" applyFill="1" applyBorder="1"/>
    <xf numFmtId="0" fontId="3" fillId="9" borderId="1" xfId="0" applyFont="1" applyFill="1" applyBorder="1" applyAlignment="1">
      <alignment horizontal="center" vertical="center" wrapText="1" readingOrder="2"/>
    </xf>
    <xf numFmtId="3" fontId="3" fillId="9" borderId="1" xfId="0" applyNumberFormat="1" applyFont="1" applyFill="1" applyBorder="1" applyAlignment="1">
      <alignment horizontal="center" vertical="center" wrapText="1" readingOrder="2"/>
    </xf>
    <xf numFmtId="164" fontId="3" fillId="9" borderId="1" xfId="1" applyNumberFormat="1" applyFont="1" applyFill="1" applyBorder="1" applyAlignment="1">
      <alignment horizontal="center" vertical="center" wrapText="1" readingOrder="2"/>
    </xf>
    <xf numFmtId="37" fontId="3" fillId="9" borderId="1" xfId="1" applyNumberFormat="1" applyFont="1" applyFill="1" applyBorder="1" applyAlignment="1">
      <alignment horizontal="center" vertical="center" wrapText="1" readingOrder="2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/>
    <xf numFmtId="164" fontId="3" fillId="2" borderId="1" xfId="1" applyNumberFormat="1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 wrapText="1" readingOrder="2"/>
    </xf>
    <xf numFmtId="0" fontId="3" fillId="6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/>
    <xf numFmtId="164" fontId="3" fillId="3" borderId="1" xfId="1" applyNumberFormat="1" applyFont="1" applyFill="1" applyBorder="1" applyAlignment="1">
      <alignment horizontal="center" vertical="center" wrapText="1" readingOrder="2"/>
    </xf>
    <xf numFmtId="164" fontId="3" fillId="3" borderId="1" xfId="1" applyNumberFormat="1" applyFont="1" applyFill="1" applyBorder="1" applyAlignment="1">
      <alignment vertical="center" wrapText="1" readingOrder="2"/>
    </xf>
    <xf numFmtId="0" fontId="6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vertical="center" wrapText="1" readingOrder="2"/>
    </xf>
    <xf numFmtId="164" fontId="3" fillId="3" borderId="1" xfId="0" applyNumberFormat="1" applyFont="1" applyFill="1" applyBorder="1" applyAlignment="1">
      <alignment horizontal="center" vertical="center" wrapText="1" readingOrder="2"/>
    </xf>
    <xf numFmtId="0" fontId="10" fillId="3" borderId="1" xfId="0" applyFont="1" applyFill="1" applyBorder="1" applyAlignment="1"/>
    <xf numFmtId="0" fontId="2" fillId="3" borderId="1" xfId="0" applyFont="1" applyFill="1" applyBorder="1" applyAlignment="1">
      <alignment horizontal="center" vertical="center" wrapText="1" readingOrder="2"/>
    </xf>
    <xf numFmtId="43" fontId="3" fillId="3" borderId="1" xfId="1" applyFont="1" applyFill="1" applyBorder="1" applyAlignment="1">
      <alignment horizontal="center" vertical="center" wrapText="1" readingOrder="2"/>
    </xf>
    <xf numFmtId="3" fontId="3" fillId="0" borderId="1" xfId="0" applyNumberFormat="1" applyFont="1" applyFill="1" applyBorder="1" applyAlignment="1">
      <alignment horizontal="center" vertical="center" wrapText="1" readingOrder="2"/>
    </xf>
    <xf numFmtId="0" fontId="3" fillId="8" borderId="1" xfId="0" applyFont="1" applyFill="1" applyBorder="1" applyAlignment="1">
      <alignment horizontal="center" vertical="center" wrapText="1" readingOrder="2"/>
    </xf>
    <xf numFmtId="164" fontId="3" fillId="0" borderId="1" xfId="1" applyNumberFormat="1" applyFont="1" applyFill="1" applyBorder="1" applyAlignment="1">
      <alignment horizontal="center" vertical="center" wrapText="1" readingOrder="2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3" fontId="3" fillId="12" borderId="1" xfId="0" applyNumberFormat="1" applyFont="1" applyFill="1" applyBorder="1" applyAlignment="1">
      <alignment horizontal="center" vertical="center" wrapText="1" readingOrder="2"/>
    </xf>
    <xf numFmtId="164" fontId="3" fillId="12" borderId="1" xfId="1" applyNumberFormat="1" applyFont="1" applyFill="1" applyBorder="1" applyAlignment="1">
      <alignment horizontal="center" vertical="center" wrapText="1" readingOrder="2"/>
    </xf>
    <xf numFmtId="164" fontId="3" fillId="12" borderId="1" xfId="0" applyNumberFormat="1" applyFont="1" applyFill="1" applyBorder="1" applyAlignment="1">
      <alignment horizontal="center" vertical="center" wrapText="1" readingOrder="2"/>
    </xf>
    <xf numFmtId="0" fontId="6" fillId="12" borderId="1" xfId="0" applyFont="1" applyFill="1" applyBorder="1" applyAlignment="1">
      <alignment horizontal="center" vertical="center"/>
    </xf>
    <xf numFmtId="0" fontId="5" fillId="12" borderId="1" xfId="0" applyFont="1" applyFill="1" applyBorder="1"/>
    <xf numFmtId="0" fontId="3" fillId="12" borderId="1" xfId="0" applyFont="1" applyFill="1" applyBorder="1" applyAlignment="1">
      <alignment vertical="center" wrapText="1" readingOrder="2"/>
    </xf>
    <xf numFmtId="0" fontId="6" fillId="6" borderId="1" xfId="0" applyFont="1" applyFill="1" applyBorder="1" applyAlignment="1">
      <alignment horizontal="center" vertical="center"/>
    </xf>
    <xf numFmtId="164" fontId="3" fillId="6" borderId="1" xfId="1" applyNumberFormat="1" applyFont="1" applyFill="1" applyBorder="1" applyAlignment="1">
      <alignment horizontal="center" vertical="center" wrapText="1" readingOrder="2"/>
    </xf>
    <xf numFmtId="164" fontId="3" fillId="6" borderId="1" xfId="0" applyNumberFormat="1" applyFont="1" applyFill="1" applyBorder="1" applyAlignment="1">
      <alignment horizontal="center" vertical="center" wrapText="1" readingOrder="2"/>
    </xf>
    <xf numFmtId="3" fontId="3" fillId="6" borderId="1" xfId="0" applyNumberFormat="1" applyFont="1" applyFill="1" applyBorder="1" applyAlignment="1">
      <alignment horizontal="center" vertical="center" wrapText="1" readingOrder="2"/>
    </xf>
    <xf numFmtId="0" fontId="5" fillId="6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4" borderId="1" xfId="0" applyFont="1" applyFill="1" applyBorder="1"/>
    <xf numFmtId="0" fontId="7" fillId="4" borderId="1" xfId="0" applyFont="1" applyFill="1" applyBorder="1" applyAlignment="1">
      <alignment horizontal="center" vertical="center" wrapText="1" readingOrder="2"/>
    </xf>
    <xf numFmtId="1" fontId="3" fillId="5" borderId="1" xfId="0" applyNumberFormat="1" applyFont="1" applyFill="1" applyBorder="1" applyAlignment="1">
      <alignment horizontal="center" vertical="center" wrapText="1" readingOrder="2"/>
    </xf>
    <xf numFmtId="0" fontId="5" fillId="7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 vertical="center" wrapText="1" readingOrder="2"/>
    </xf>
    <xf numFmtId="1" fontId="3" fillId="9" borderId="1" xfId="1" applyNumberFormat="1" applyFont="1" applyFill="1" applyBorder="1" applyAlignment="1">
      <alignment horizontal="center" vertical="center" wrapText="1" readingOrder="2"/>
    </xf>
    <xf numFmtId="1" fontId="3" fillId="9" borderId="1" xfId="0" applyNumberFormat="1" applyFont="1" applyFill="1" applyBorder="1" applyAlignment="1">
      <alignment horizontal="center" vertical="center" wrapText="1" readingOrder="2"/>
    </xf>
    <xf numFmtId="0" fontId="6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 readingOrder="2"/>
    </xf>
    <xf numFmtId="165" fontId="3" fillId="2" borderId="1" xfId="1" applyNumberFormat="1" applyFont="1" applyFill="1" applyBorder="1" applyAlignment="1">
      <alignment horizontal="center" vertical="center" wrapText="1" readingOrder="2"/>
    </xf>
    <xf numFmtId="0" fontId="6" fillId="2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 wrapText="1" readingOrder="2"/>
    </xf>
    <xf numFmtId="0" fontId="2" fillId="12" borderId="1" xfId="0" applyFont="1" applyFill="1" applyBorder="1" applyAlignment="1">
      <alignment horizontal="center" vertical="center" wrapText="1" readingOrder="2"/>
    </xf>
    <xf numFmtId="0" fontId="11" fillId="0" borderId="1" xfId="0" applyFont="1" applyFill="1" applyBorder="1" applyAlignment="1">
      <alignment vertical="center" wrapText="1" readingOrder="2"/>
    </xf>
    <xf numFmtId="0" fontId="2" fillId="4" borderId="1" xfId="0" applyFont="1" applyFill="1" applyBorder="1" applyAlignment="1">
      <alignment horizontal="center" vertical="center" wrapText="1" readingOrder="2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 readingOrder="2"/>
    </xf>
    <xf numFmtId="0" fontId="12" fillId="0" borderId="3" xfId="0" applyFont="1" applyFill="1" applyBorder="1" applyAlignment="1">
      <alignment horizontal="center" vertical="center" wrapText="1" readingOrder="2"/>
    </xf>
    <xf numFmtId="0" fontId="12" fillId="0" borderId="4" xfId="0" applyFont="1" applyFill="1" applyBorder="1" applyAlignment="1">
      <alignment horizontal="center" vertical="center" wrapText="1" readingOrder="2"/>
    </xf>
    <xf numFmtId="0" fontId="13" fillId="0" borderId="5" xfId="0" applyFont="1" applyFill="1" applyBorder="1" applyAlignment="1">
      <alignment horizontal="center" vertical="center" wrapText="1" readingOrder="2"/>
    </xf>
    <xf numFmtId="0" fontId="13" fillId="0" borderId="4" xfId="0" applyFont="1" applyFill="1" applyBorder="1" applyAlignment="1">
      <alignment horizontal="center" vertical="center" wrapText="1" readingOrder="2"/>
    </xf>
    <xf numFmtId="0" fontId="13" fillId="0" borderId="3" xfId="0" applyFont="1" applyFill="1" applyBorder="1" applyAlignment="1">
      <alignment horizontal="center" vertical="center" wrapText="1" readingOrder="2"/>
    </xf>
    <xf numFmtId="0" fontId="13" fillId="0" borderId="6" xfId="0" applyFont="1" applyFill="1" applyBorder="1" applyAlignment="1">
      <alignment horizontal="center" vertical="center" wrapText="1" readingOrder="2"/>
    </xf>
    <xf numFmtId="0" fontId="13" fillId="0" borderId="2" xfId="0" applyFont="1" applyFill="1" applyBorder="1" applyAlignment="1">
      <alignment horizontal="center" vertical="center" wrapText="1" readingOrder="2"/>
    </xf>
    <xf numFmtId="0" fontId="2" fillId="0" borderId="7" xfId="0" applyFont="1" applyFill="1" applyBorder="1" applyAlignment="1">
      <alignment horizontal="center" vertical="center" wrapText="1" readingOrder="2"/>
    </xf>
    <xf numFmtId="0" fontId="2" fillId="0" borderId="7" xfId="0" applyFont="1" applyFill="1" applyBorder="1" applyAlignment="1">
      <alignment horizontal="center" vertical="center" wrapText="1" readingOrder="2"/>
    </xf>
    <xf numFmtId="0" fontId="13" fillId="0" borderId="1" xfId="0" applyFont="1" applyFill="1" applyBorder="1" applyAlignment="1">
      <alignment horizontal="center" vertical="center" wrapText="1" readingOrder="2"/>
    </xf>
    <xf numFmtId="0" fontId="13" fillId="0" borderId="7" xfId="0" applyFont="1" applyFill="1" applyBorder="1" applyAlignment="1">
      <alignment horizontal="center" vertical="center" wrapText="1" readingOrder="2"/>
    </xf>
    <xf numFmtId="166" fontId="0" fillId="0" borderId="7" xfId="0" applyNumberForma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 wrapText="1" readingOrder="2"/>
    </xf>
    <xf numFmtId="0" fontId="14" fillId="0" borderId="8" xfId="0" applyFont="1" applyFill="1" applyBorder="1" applyAlignment="1">
      <alignment vertical="center" wrapText="1" readingOrder="2"/>
    </xf>
    <xf numFmtId="0" fontId="15" fillId="0" borderId="1" xfId="0" applyFont="1" applyFill="1" applyBorder="1" applyAlignment="1">
      <alignment vertical="center" wrapText="1" readingOrder="1"/>
    </xf>
    <xf numFmtId="0" fontId="15" fillId="0" borderId="1" xfId="0" applyFont="1" applyFill="1" applyBorder="1" applyAlignment="1">
      <alignment horizontal="center" vertical="center" wrapText="1" readingOrder="2"/>
    </xf>
    <xf numFmtId="3" fontId="15" fillId="0" borderId="1" xfId="0" applyNumberFormat="1" applyFont="1" applyFill="1" applyBorder="1" applyAlignment="1">
      <alignment vertical="center" wrapText="1" readingOrder="2"/>
    </xf>
    <xf numFmtId="164" fontId="14" fillId="0" borderId="1" xfId="1" applyNumberFormat="1" applyFont="1" applyFill="1" applyBorder="1" applyAlignment="1">
      <alignment horizontal="center" vertical="center" wrapText="1" readingOrder="2"/>
    </xf>
    <xf numFmtId="164" fontId="14" fillId="0" borderId="1" xfId="1" applyNumberFormat="1" applyFont="1" applyFill="1" applyBorder="1" applyAlignment="1">
      <alignment vertical="center" wrapText="1" readingOrder="2"/>
    </xf>
    <xf numFmtId="3" fontId="16" fillId="0" borderId="5" xfId="0" applyNumberFormat="1" applyFont="1" applyFill="1" applyBorder="1" applyAlignment="1">
      <alignment horizontal="center" vertical="center" wrapText="1" readingOrder="2"/>
    </xf>
    <xf numFmtId="3" fontId="14" fillId="0" borderId="5" xfId="0" applyNumberFormat="1" applyFont="1" applyFill="1" applyBorder="1" applyAlignment="1">
      <alignment horizontal="center" vertical="center" wrapText="1" readingOrder="2"/>
    </xf>
    <xf numFmtId="0" fontId="14" fillId="0" borderId="1" xfId="0" applyFont="1" applyFill="1" applyBorder="1" applyAlignment="1">
      <alignment vertical="center" wrapText="1" readingOrder="2"/>
    </xf>
    <xf numFmtId="0" fontId="17" fillId="0" borderId="1" xfId="0" applyFont="1" applyFill="1" applyBorder="1" applyAlignment="1">
      <alignment horizontal="center" vertical="center" wrapText="1" readingOrder="2"/>
    </xf>
    <xf numFmtId="0" fontId="0" fillId="0" borderId="1" xfId="0" applyFill="1" applyBorder="1" applyAlignment="1">
      <alignment vertical="center"/>
    </xf>
    <xf numFmtId="0" fontId="15" fillId="0" borderId="7" xfId="0" applyFont="1" applyFill="1" applyBorder="1" applyAlignment="1">
      <alignment horizontal="center" vertical="center" wrapText="1" readingOrder="2"/>
    </xf>
    <xf numFmtId="0" fontId="15" fillId="0" borderId="8" xfId="0" applyFont="1" applyFill="1" applyBorder="1" applyAlignment="1">
      <alignment horizontal="center" vertical="center" wrapText="1" readingOrder="2"/>
    </xf>
    <xf numFmtId="0" fontId="15" fillId="0" borderId="8" xfId="0" applyFont="1" applyFill="1" applyBorder="1" applyAlignment="1">
      <alignment vertical="center" wrapText="1" readingOrder="2"/>
    </xf>
    <xf numFmtId="164" fontId="15" fillId="0" borderId="1" xfId="1" applyNumberFormat="1" applyFont="1" applyFill="1" applyBorder="1" applyAlignment="1">
      <alignment horizontal="center" vertical="center" wrapText="1" readingOrder="2"/>
    </xf>
    <xf numFmtId="164" fontId="15" fillId="0" borderId="1" xfId="1" applyNumberFormat="1" applyFont="1" applyFill="1" applyBorder="1" applyAlignment="1">
      <alignment vertical="center" wrapText="1" readingOrder="2"/>
    </xf>
    <xf numFmtId="0" fontId="16" fillId="0" borderId="1" xfId="0" applyFont="1" applyFill="1" applyBorder="1" applyAlignment="1">
      <alignment horizontal="center" vertical="center" wrapText="1" readingOrder="2"/>
    </xf>
    <xf numFmtId="164" fontId="15" fillId="0" borderId="1" xfId="0" applyNumberFormat="1" applyFont="1" applyFill="1" applyBorder="1" applyAlignment="1">
      <alignment horizontal="center" vertical="center" wrapText="1" readingOrder="2"/>
    </xf>
    <xf numFmtId="0" fontId="17" fillId="0" borderId="7" xfId="0" applyFont="1" applyFill="1" applyBorder="1" applyAlignment="1">
      <alignment horizontal="center" vertical="center" wrapText="1" readingOrder="2"/>
    </xf>
    <xf numFmtId="0" fontId="15" fillId="0" borderId="9" xfId="0" applyFont="1" applyFill="1" applyBorder="1" applyAlignment="1">
      <alignment vertical="center" wrapText="1" readingOrder="2"/>
    </xf>
    <xf numFmtId="3" fontId="15" fillId="0" borderId="1" xfId="0" applyNumberFormat="1" applyFont="1" applyFill="1" applyBorder="1" applyAlignment="1">
      <alignment horizontal="center" vertical="center" wrapText="1" readingOrder="2"/>
    </xf>
    <xf numFmtId="164" fontId="16" fillId="0" borderId="1" xfId="1" applyNumberFormat="1" applyFont="1" applyFill="1" applyBorder="1" applyAlignment="1">
      <alignment horizontal="center" vertical="center" wrapText="1" readingOrder="1"/>
    </xf>
    <xf numFmtId="164" fontId="15" fillId="0" borderId="1" xfId="1" applyNumberFormat="1" applyFont="1" applyFill="1" applyBorder="1" applyAlignment="1">
      <alignment horizontal="center" vertical="center" wrapText="1" readingOrder="1"/>
    </xf>
    <xf numFmtId="0" fontId="15" fillId="0" borderId="10" xfId="0" applyFont="1" applyFill="1" applyBorder="1" applyAlignment="1">
      <alignment horizontal="center" vertical="center" wrapText="1" readingOrder="2"/>
    </xf>
    <xf numFmtId="0" fontId="18" fillId="0" borderId="5" xfId="0" applyFont="1" applyFill="1" applyBorder="1" applyAlignment="1"/>
    <xf numFmtId="0" fontId="15" fillId="0" borderId="1" xfId="0" applyFont="1" applyFill="1" applyBorder="1" applyAlignment="1">
      <alignment horizontal="center" vertical="center" wrapText="1" readingOrder="1"/>
    </xf>
    <xf numFmtId="0" fontId="15" fillId="0" borderId="11" xfId="0" applyFont="1" applyFill="1" applyBorder="1" applyAlignment="1">
      <alignment vertical="center" wrapText="1" readingOrder="2"/>
    </xf>
    <xf numFmtId="0" fontId="15" fillId="0" borderId="9" xfId="0" applyFont="1" applyFill="1" applyBorder="1" applyAlignment="1">
      <alignment horizontal="center" vertical="center" wrapText="1" readingOrder="2"/>
    </xf>
    <xf numFmtId="0" fontId="15" fillId="0" borderId="1" xfId="0" applyFont="1" applyFill="1" applyBorder="1" applyAlignment="1">
      <alignment vertical="center" wrapText="1" readingOrder="2"/>
    </xf>
    <xf numFmtId="164" fontId="14" fillId="0" borderId="1" xfId="1" applyNumberFormat="1" applyFont="1" applyFill="1" applyBorder="1" applyAlignment="1">
      <alignment horizontal="center" vertical="center" wrapText="1" readingOrder="1"/>
    </xf>
    <xf numFmtId="3" fontId="15" fillId="0" borderId="5" xfId="0" applyNumberFormat="1" applyFont="1" applyFill="1" applyBorder="1" applyAlignment="1">
      <alignment horizontal="center" vertical="center" wrapText="1" readingOrder="2"/>
    </xf>
    <xf numFmtId="0" fontId="15" fillId="0" borderId="12" xfId="0" applyFont="1" applyFill="1" applyBorder="1" applyAlignment="1">
      <alignment horizontal="center" vertical="center" wrapText="1" readingOrder="2"/>
    </xf>
    <xf numFmtId="0" fontId="15" fillId="0" borderId="13" xfId="0" applyFont="1" applyFill="1" applyBorder="1" applyAlignment="1">
      <alignment vertical="center" wrapText="1" readingOrder="2"/>
    </xf>
    <xf numFmtId="0" fontId="15" fillId="0" borderId="5" xfId="0" applyFont="1" applyFill="1" applyBorder="1" applyAlignment="1">
      <alignment vertical="center" wrapText="1" readingOrder="2"/>
    </xf>
    <xf numFmtId="0" fontId="15" fillId="0" borderId="2" xfId="0" applyFont="1" applyFill="1" applyBorder="1" applyAlignment="1">
      <alignment horizontal="center" vertical="center" wrapText="1" readingOrder="2"/>
    </xf>
    <xf numFmtId="0" fontId="15" fillId="0" borderId="2" xfId="0" applyFont="1" applyFill="1" applyBorder="1" applyAlignment="1">
      <alignment vertical="center" wrapText="1" readingOrder="2"/>
    </xf>
    <xf numFmtId="0" fontId="15" fillId="0" borderId="0" xfId="0" applyFont="1" applyFill="1" applyBorder="1" applyAlignment="1">
      <alignment vertical="center" wrapText="1" readingOrder="2"/>
    </xf>
    <xf numFmtId="0" fontId="14" fillId="0" borderId="1" xfId="0" applyFont="1" applyFill="1" applyBorder="1" applyAlignment="1">
      <alignment horizontal="center" vertical="center" wrapText="1" readingOrder="2"/>
    </xf>
    <xf numFmtId="164" fontId="15" fillId="0" borderId="1" xfId="1" applyNumberFormat="1" applyFont="1" applyFill="1" applyBorder="1" applyAlignment="1">
      <alignment vertical="center" wrapText="1" readingOrder="1"/>
    </xf>
    <xf numFmtId="164" fontId="19" fillId="0" borderId="1" xfId="1" applyNumberFormat="1" applyFont="1" applyFill="1" applyBorder="1" applyAlignment="1">
      <alignment horizontal="center" vertical="center" wrapText="1" readingOrder="1"/>
    </xf>
    <xf numFmtId="164" fontId="15" fillId="0" borderId="1" xfId="1" applyNumberFormat="1" applyFont="1" applyFill="1" applyBorder="1" applyAlignment="1">
      <alignment horizontal="center" wrapText="1" readingOrder="1"/>
    </xf>
    <xf numFmtId="0" fontId="17" fillId="0" borderId="5" xfId="0" applyFont="1" applyFill="1" applyBorder="1" applyAlignment="1">
      <alignment horizontal="center" vertical="center" wrapText="1" readingOrder="2"/>
    </xf>
    <xf numFmtId="0" fontId="19" fillId="0" borderId="1" xfId="0" applyFont="1" applyFill="1" applyBorder="1" applyAlignment="1">
      <alignment horizontal="center" vertical="center" wrapText="1" readingOrder="2"/>
    </xf>
    <xf numFmtId="0" fontId="3" fillId="0" borderId="1" xfId="0" applyFont="1" applyFill="1" applyBorder="1" applyAlignment="1">
      <alignment vertical="center" wrapText="1" readingOrder="2"/>
    </xf>
    <xf numFmtId="0" fontId="17" fillId="0" borderId="1" xfId="0" applyFont="1" applyFill="1" applyBorder="1" applyAlignment="1">
      <alignment vertical="center" wrapText="1" readingOrder="2"/>
    </xf>
    <xf numFmtId="1" fontId="14" fillId="0" borderId="1" xfId="0" applyNumberFormat="1" applyFont="1" applyFill="1" applyBorder="1" applyAlignment="1">
      <alignment horizontal="center" vertical="center" wrapText="1" readingOrder="2"/>
    </xf>
    <xf numFmtId="164" fontId="17" fillId="0" borderId="1" xfId="1" applyNumberFormat="1" applyFont="1" applyFill="1" applyBorder="1" applyAlignment="1">
      <alignment horizontal="center" vertical="center" wrapText="1" readingOrder="2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3"/>
  <sheetViews>
    <sheetView rightToLeft="1" workbookViewId="0">
      <selection activeCell="J6" sqref="J6"/>
    </sheetView>
  </sheetViews>
  <sheetFormatPr defaultRowHeight="15"/>
  <cols>
    <col min="1" max="1" width="9.28515625" bestFit="1" customWidth="1"/>
    <col min="2" max="3" width="10.28515625" bestFit="1" customWidth="1"/>
    <col min="11" max="14" width="9.28515625" bestFit="1" customWidth="1"/>
    <col min="16" max="16" width="9.28515625" bestFit="1" customWidth="1"/>
    <col min="18" max="20" width="9.28515625" bestFit="1" customWidth="1"/>
    <col min="21" max="21" width="12.28515625" bestFit="1" customWidth="1"/>
    <col min="22" max="22" width="10.5703125" bestFit="1" customWidth="1"/>
    <col min="23" max="23" width="13.140625" bestFit="1" customWidth="1"/>
    <col min="25" max="25" width="20.5703125" bestFit="1" customWidth="1"/>
    <col min="27" max="27" width="9.28515625" bestFit="1" customWidth="1"/>
  </cols>
  <sheetData>
    <row r="1" spans="1:29" ht="20.25">
      <c r="A1" s="79" t="s">
        <v>0</v>
      </c>
      <c r="B1" s="79"/>
      <c r="C1" s="79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1"/>
      <c r="R1" s="82"/>
      <c r="S1" s="80"/>
      <c r="T1" s="80"/>
      <c r="U1" s="80"/>
      <c r="V1" s="80"/>
      <c r="W1" s="80"/>
      <c r="X1" s="80"/>
      <c r="Y1" s="80"/>
      <c r="Z1" s="80"/>
      <c r="AA1" s="80"/>
      <c r="AB1" s="80"/>
      <c r="AC1" s="8"/>
    </row>
    <row r="2" spans="1:29" ht="15.75">
      <c r="A2" s="78" t="s">
        <v>1</v>
      </c>
      <c r="B2" s="64"/>
      <c r="C2" s="9"/>
      <c r="D2" s="78" t="s">
        <v>2</v>
      </c>
      <c r="E2" s="78" t="s">
        <v>3</v>
      </c>
      <c r="F2" s="78" t="s">
        <v>4</v>
      </c>
      <c r="G2" s="78" t="s">
        <v>5</v>
      </c>
      <c r="H2" s="78"/>
      <c r="I2" s="78"/>
      <c r="J2" s="78"/>
      <c r="K2" s="78" t="s">
        <v>6</v>
      </c>
      <c r="L2" s="78"/>
      <c r="M2" s="78"/>
      <c r="N2" s="78"/>
      <c r="O2" s="9"/>
      <c r="P2" s="9"/>
      <c r="Q2" s="78" t="s">
        <v>7</v>
      </c>
      <c r="R2" s="78" t="s">
        <v>8</v>
      </c>
      <c r="S2" s="78"/>
      <c r="T2" s="78" t="s">
        <v>9</v>
      </c>
      <c r="U2" s="78"/>
      <c r="V2" s="78"/>
      <c r="W2" s="78"/>
      <c r="X2" s="78" t="s">
        <v>3</v>
      </c>
      <c r="Y2" s="9"/>
      <c r="Z2" s="78" t="s">
        <v>10</v>
      </c>
      <c r="AA2" s="9"/>
      <c r="AB2" s="9"/>
      <c r="AC2" s="9"/>
    </row>
    <row r="3" spans="1:29" ht="47.25">
      <c r="A3" s="78"/>
      <c r="B3" s="65" t="s">
        <v>11</v>
      </c>
      <c r="C3" s="65" t="s">
        <v>12</v>
      </c>
      <c r="D3" s="78"/>
      <c r="E3" s="78"/>
      <c r="F3" s="78"/>
      <c r="G3" s="9" t="s">
        <v>13</v>
      </c>
      <c r="H3" s="9" t="s">
        <v>14</v>
      </c>
      <c r="I3" s="9" t="s">
        <v>15</v>
      </c>
      <c r="J3" s="9" t="s">
        <v>16</v>
      </c>
      <c r="K3" s="9" t="s">
        <v>17</v>
      </c>
      <c r="L3" s="9" t="s">
        <v>18</v>
      </c>
      <c r="M3" s="9" t="s">
        <v>19</v>
      </c>
      <c r="N3" s="9" t="s">
        <v>20</v>
      </c>
      <c r="O3" s="9" t="s">
        <v>21</v>
      </c>
      <c r="P3" s="9" t="s">
        <v>22</v>
      </c>
      <c r="Q3" s="78"/>
      <c r="R3" s="9" t="s">
        <v>23</v>
      </c>
      <c r="S3" s="9" t="s">
        <v>24</v>
      </c>
      <c r="T3" s="9" t="s">
        <v>25</v>
      </c>
      <c r="U3" s="9" t="s">
        <v>26</v>
      </c>
      <c r="V3" s="9" t="s">
        <v>27</v>
      </c>
      <c r="W3" s="9" t="s">
        <v>28</v>
      </c>
      <c r="X3" s="78"/>
      <c r="Y3" s="9" t="s">
        <v>29</v>
      </c>
      <c r="Z3" s="78"/>
      <c r="AA3" s="9" t="s">
        <v>30</v>
      </c>
      <c r="AB3" s="9" t="s">
        <v>31</v>
      </c>
      <c r="AC3" s="9" t="s">
        <v>32</v>
      </c>
    </row>
    <row r="4" spans="1:29" ht="31.5" customHeight="1">
      <c r="A4" s="10">
        <v>1</v>
      </c>
      <c r="B4" s="1" t="s">
        <v>33</v>
      </c>
      <c r="C4" s="10"/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>
        <v>27</v>
      </c>
      <c r="L4" s="1" t="s">
        <v>38</v>
      </c>
      <c r="M4" s="1">
        <v>165</v>
      </c>
      <c r="N4" s="1">
        <v>1952</v>
      </c>
      <c r="O4" s="1" t="s">
        <v>39</v>
      </c>
      <c r="P4" s="1"/>
      <c r="Q4" s="1" t="s">
        <v>40</v>
      </c>
      <c r="R4" s="1">
        <v>80.069999999999993</v>
      </c>
      <c r="S4" s="1">
        <v>165</v>
      </c>
      <c r="T4" s="11">
        <v>300000000</v>
      </c>
      <c r="U4" s="12">
        <f>R4:R20*300000000</f>
        <v>24020999999.999996</v>
      </c>
      <c r="V4" s="13">
        <v>200000000</v>
      </c>
      <c r="W4" s="11">
        <v>5000000000</v>
      </c>
      <c r="X4" s="1" t="s">
        <v>35</v>
      </c>
      <c r="Y4" s="1"/>
      <c r="Z4" s="14" t="s">
        <v>41</v>
      </c>
      <c r="AA4" s="14"/>
      <c r="AB4" s="1" t="s">
        <v>42</v>
      </c>
      <c r="AC4" s="1"/>
    </row>
    <row r="5" spans="1:29" ht="27" customHeight="1">
      <c r="A5" s="10">
        <v>2</v>
      </c>
      <c r="B5" s="1" t="s">
        <v>43</v>
      </c>
      <c r="C5" s="10"/>
      <c r="D5" s="1" t="s">
        <v>44</v>
      </c>
      <c r="E5" s="1" t="s">
        <v>35</v>
      </c>
      <c r="F5" s="1" t="s">
        <v>45</v>
      </c>
      <c r="G5" s="1" t="s">
        <v>37</v>
      </c>
      <c r="H5" s="1" t="s">
        <v>38</v>
      </c>
      <c r="I5" s="1" t="s">
        <v>38</v>
      </c>
      <c r="J5" s="1" t="s">
        <v>38</v>
      </c>
      <c r="K5" s="1">
        <v>91</v>
      </c>
      <c r="L5" s="1" t="s">
        <v>38</v>
      </c>
      <c r="M5" s="1">
        <v>207</v>
      </c>
      <c r="N5" s="1">
        <v>1952</v>
      </c>
      <c r="O5" s="1" t="s">
        <v>39</v>
      </c>
      <c r="P5" s="1"/>
      <c r="Q5" s="1" t="s">
        <v>46</v>
      </c>
      <c r="R5" s="1">
        <v>946.76</v>
      </c>
      <c r="S5" s="1">
        <v>400</v>
      </c>
      <c r="T5" s="11">
        <v>300000000</v>
      </c>
      <c r="U5" s="12">
        <f>R5*300000000</f>
        <v>284028000000</v>
      </c>
      <c r="V5" s="13">
        <v>200000000</v>
      </c>
      <c r="W5" s="11">
        <v>150000000000</v>
      </c>
      <c r="X5" s="1" t="s">
        <v>35</v>
      </c>
      <c r="Y5" s="1"/>
      <c r="Z5" s="1" t="s">
        <v>47</v>
      </c>
      <c r="AA5" s="1"/>
      <c r="AB5" s="1" t="s">
        <v>48</v>
      </c>
      <c r="AC5" s="1"/>
    </row>
    <row r="6" spans="1:29" ht="30.75" customHeight="1">
      <c r="A6" s="10">
        <v>3</v>
      </c>
      <c r="B6" s="1" t="s">
        <v>49</v>
      </c>
      <c r="C6" s="10"/>
      <c r="D6" s="1" t="s">
        <v>34</v>
      </c>
      <c r="E6" s="1" t="s">
        <v>35</v>
      </c>
      <c r="F6" s="1" t="s">
        <v>50</v>
      </c>
      <c r="G6" s="1" t="s">
        <v>37</v>
      </c>
      <c r="H6" s="1" t="s">
        <v>38</v>
      </c>
      <c r="I6" s="1" t="s">
        <v>38</v>
      </c>
      <c r="J6" s="1" t="s">
        <v>38</v>
      </c>
      <c r="K6" s="1">
        <v>47</v>
      </c>
      <c r="L6" s="1">
        <v>136</v>
      </c>
      <c r="M6" s="1">
        <v>29</v>
      </c>
      <c r="N6" s="1">
        <v>1952</v>
      </c>
      <c r="O6" s="1" t="s">
        <v>39</v>
      </c>
      <c r="P6" s="1"/>
      <c r="Q6" s="1" t="s">
        <v>51</v>
      </c>
      <c r="R6" s="1">
        <v>154.55000000000001</v>
      </c>
      <c r="S6" s="1">
        <v>0</v>
      </c>
      <c r="T6" s="11">
        <v>300000000</v>
      </c>
      <c r="U6" s="12">
        <f>T6*R6</f>
        <v>46365000000</v>
      </c>
      <c r="V6" s="13">
        <v>200000000</v>
      </c>
      <c r="W6" s="11">
        <f>V6*S6</f>
        <v>0</v>
      </c>
      <c r="X6" s="1" t="s">
        <v>35</v>
      </c>
      <c r="Y6" s="1"/>
      <c r="Z6" s="1" t="s">
        <v>47</v>
      </c>
      <c r="AA6" s="1"/>
      <c r="AB6" s="1" t="s">
        <v>48</v>
      </c>
      <c r="AC6" s="1"/>
    </row>
    <row r="7" spans="1:29" ht="30" customHeight="1">
      <c r="A7" s="10">
        <v>4</v>
      </c>
      <c r="B7" s="1" t="s">
        <v>52</v>
      </c>
      <c r="C7" s="10"/>
      <c r="D7" s="1" t="s">
        <v>34</v>
      </c>
      <c r="E7" s="1" t="s">
        <v>35</v>
      </c>
      <c r="F7" s="1" t="s">
        <v>50</v>
      </c>
      <c r="G7" s="1" t="s">
        <v>37</v>
      </c>
      <c r="H7" s="1" t="s">
        <v>38</v>
      </c>
      <c r="I7" s="1" t="s">
        <v>38</v>
      </c>
      <c r="J7" s="1" t="s">
        <v>38</v>
      </c>
      <c r="K7" s="1">
        <v>48</v>
      </c>
      <c r="L7" s="1"/>
      <c r="M7" s="1">
        <v>167</v>
      </c>
      <c r="N7" s="1">
        <v>1952</v>
      </c>
      <c r="O7" s="1" t="s">
        <v>39</v>
      </c>
      <c r="P7" s="1"/>
      <c r="Q7" s="1" t="s">
        <v>53</v>
      </c>
      <c r="R7" s="1">
        <v>220.6</v>
      </c>
      <c r="S7" s="1">
        <v>0</v>
      </c>
      <c r="T7" s="11">
        <v>300000000</v>
      </c>
      <c r="U7" s="12">
        <f>T7*R7</f>
        <v>66180000000</v>
      </c>
      <c r="V7" s="13">
        <v>200000000</v>
      </c>
      <c r="W7" s="1">
        <v>0</v>
      </c>
      <c r="X7" s="1" t="s">
        <v>35</v>
      </c>
      <c r="Y7" s="1"/>
      <c r="Z7" s="1" t="s">
        <v>47</v>
      </c>
      <c r="AA7" s="1"/>
      <c r="AB7" s="1" t="s">
        <v>42</v>
      </c>
      <c r="AC7" s="1"/>
    </row>
    <row r="8" spans="1:29" ht="27" customHeight="1">
      <c r="A8" s="10">
        <v>5</v>
      </c>
      <c r="B8" s="1" t="s">
        <v>54</v>
      </c>
      <c r="C8" s="10"/>
      <c r="D8" s="1" t="s">
        <v>34</v>
      </c>
      <c r="E8" s="1" t="s">
        <v>35</v>
      </c>
      <c r="F8" s="1" t="s">
        <v>55</v>
      </c>
      <c r="G8" s="1" t="s">
        <v>37</v>
      </c>
      <c r="H8" s="1" t="s">
        <v>38</v>
      </c>
      <c r="I8" s="1" t="s">
        <v>38</v>
      </c>
      <c r="J8" s="1" t="s">
        <v>38</v>
      </c>
      <c r="K8" s="1">
        <v>21</v>
      </c>
      <c r="L8" s="1" t="s">
        <v>38</v>
      </c>
      <c r="M8" s="1">
        <v>21</v>
      </c>
      <c r="N8" s="1">
        <v>1952</v>
      </c>
      <c r="O8" s="1" t="s">
        <v>39</v>
      </c>
      <c r="P8" s="1"/>
      <c r="Q8" s="1" t="s">
        <v>56</v>
      </c>
      <c r="R8" s="1">
        <v>577.80999999999995</v>
      </c>
      <c r="S8" s="1">
        <v>0</v>
      </c>
      <c r="T8" s="11">
        <v>300000000</v>
      </c>
      <c r="U8" s="12">
        <f>R8:R14*300000000</f>
        <v>173342999999.99997</v>
      </c>
      <c r="V8" s="13">
        <v>200000000</v>
      </c>
      <c r="W8" s="1">
        <v>0</v>
      </c>
      <c r="X8" s="1" t="s">
        <v>35</v>
      </c>
      <c r="Y8" s="1"/>
      <c r="Z8" s="1" t="s">
        <v>47</v>
      </c>
      <c r="AA8" s="1"/>
      <c r="AB8" s="1" t="s">
        <v>42</v>
      </c>
      <c r="AC8" s="1"/>
    </row>
    <row r="9" spans="1:29" ht="28.5" customHeight="1">
      <c r="A9" s="10">
        <v>6</v>
      </c>
      <c r="B9" s="66">
        <v>1110013732359</v>
      </c>
      <c r="C9" s="66"/>
      <c r="D9" s="1" t="s">
        <v>34</v>
      </c>
      <c r="E9" s="1" t="s">
        <v>35</v>
      </c>
      <c r="F9" s="1" t="s">
        <v>50</v>
      </c>
      <c r="G9" s="1" t="s">
        <v>37</v>
      </c>
      <c r="H9" s="1" t="s">
        <v>38</v>
      </c>
      <c r="I9" s="1" t="s">
        <v>38</v>
      </c>
      <c r="J9" s="1" t="s">
        <v>38</v>
      </c>
      <c r="K9" s="1">
        <v>57</v>
      </c>
      <c r="L9" s="1" t="s">
        <v>38</v>
      </c>
      <c r="M9" s="1">
        <v>166</v>
      </c>
      <c r="N9" s="1">
        <v>1952</v>
      </c>
      <c r="O9" s="1" t="s">
        <v>39</v>
      </c>
      <c r="P9" s="1"/>
      <c r="Q9" s="1" t="s">
        <v>57</v>
      </c>
      <c r="R9" s="1">
        <v>270.52</v>
      </c>
      <c r="S9" s="1">
        <v>0</v>
      </c>
      <c r="T9" s="11">
        <v>300000000</v>
      </c>
      <c r="U9" s="12">
        <f>300000000*R9:R20</f>
        <v>81156000000</v>
      </c>
      <c r="V9" s="13">
        <v>200000000</v>
      </c>
      <c r="W9" s="11">
        <f t="shared" ref="W9" si="0">V9*S9</f>
        <v>0</v>
      </c>
      <c r="X9" s="1" t="s">
        <v>35</v>
      </c>
      <c r="Y9" s="1"/>
      <c r="Z9" s="1" t="s">
        <v>47</v>
      </c>
      <c r="AA9" s="1"/>
      <c r="AB9" s="1" t="s">
        <v>58</v>
      </c>
      <c r="AC9" s="1"/>
    </row>
    <row r="10" spans="1:29" ht="26.25" customHeight="1">
      <c r="A10" s="10">
        <v>7</v>
      </c>
      <c r="B10" s="1" t="s">
        <v>59</v>
      </c>
      <c r="C10" s="66">
        <v>1110013732359</v>
      </c>
      <c r="D10" s="1" t="s">
        <v>34</v>
      </c>
      <c r="E10" s="1" t="s">
        <v>35</v>
      </c>
      <c r="F10" s="1" t="s">
        <v>50</v>
      </c>
      <c r="G10" s="1" t="s">
        <v>37</v>
      </c>
      <c r="H10" s="1" t="s">
        <v>38</v>
      </c>
      <c r="I10" s="1" t="s">
        <v>38</v>
      </c>
      <c r="J10" s="1" t="s">
        <v>38</v>
      </c>
      <c r="K10" s="1">
        <v>1</v>
      </c>
      <c r="L10" s="1" t="s">
        <v>38</v>
      </c>
      <c r="M10" s="1">
        <v>5</v>
      </c>
      <c r="N10" s="1">
        <v>1949</v>
      </c>
      <c r="O10" s="1" t="s">
        <v>39</v>
      </c>
      <c r="P10" s="1"/>
      <c r="Q10" s="1" t="s">
        <v>60</v>
      </c>
      <c r="R10" s="1">
        <v>402.4</v>
      </c>
      <c r="S10" s="1">
        <v>0</v>
      </c>
      <c r="T10" s="11">
        <v>300000000</v>
      </c>
      <c r="U10" s="12">
        <f t="shared" ref="U10:U19" si="1">R10*300000000</f>
        <v>120720000000</v>
      </c>
      <c r="V10" s="13">
        <v>200000000</v>
      </c>
      <c r="W10" s="1">
        <v>0</v>
      </c>
      <c r="X10" s="1" t="s">
        <v>35</v>
      </c>
      <c r="Y10" s="1"/>
      <c r="Z10" s="1" t="s">
        <v>47</v>
      </c>
      <c r="AA10" s="1"/>
      <c r="AB10" s="1" t="s">
        <v>58</v>
      </c>
      <c r="AC10" s="1"/>
    </row>
    <row r="11" spans="1:29" ht="29.25" customHeight="1">
      <c r="A11" s="10">
        <v>8</v>
      </c>
      <c r="B11" s="1" t="s">
        <v>61</v>
      </c>
      <c r="C11" s="10"/>
      <c r="D11" s="1" t="s">
        <v>34</v>
      </c>
      <c r="E11" s="1" t="s">
        <v>35</v>
      </c>
      <c r="F11" s="1" t="s">
        <v>50</v>
      </c>
      <c r="G11" s="1" t="s">
        <v>37</v>
      </c>
      <c r="H11" s="1" t="s">
        <v>38</v>
      </c>
      <c r="I11" s="1" t="s">
        <v>38</v>
      </c>
      <c r="J11" s="1" t="s">
        <v>38</v>
      </c>
      <c r="K11" s="1">
        <v>103</v>
      </c>
      <c r="L11" s="1" t="s">
        <v>38</v>
      </c>
      <c r="M11" s="1">
        <v>2</v>
      </c>
      <c r="N11" s="1">
        <v>1949</v>
      </c>
      <c r="O11" s="1" t="s">
        <v>39</v>
      </c>
      <c r="P11" s="1"/>
      <c r="Q11" s="1" t="s">
        <v>62</v>
      </c>
      <c r="R11" s="1">
        <v>159.1</v>
      </c>
      <c r="S11" s="1">
        <v>0</v>
      </c>
      <c r="T11" s="11">
        <v>300000000</v>
      </c>
      <c r="U11" s="12">
        <f t="shared" si="1"/>
        <v>47730000000</v>
      </c>
      <c r="V11" s="13">
        <v>200000000</v>
      </c>
      <c r="W11" s="1">
        <v>0</v>
      </c>
      <c r="X11" s="1" t="s">
        <v>35</v>
      </c>
      <c r="Y11" s="1"/>
      <c r="Z11" s="1" t="s">
        <v>47</v>
      </c>
      <c r="AA11" s="1"/>
      <c r="AB11" s="1" t="s">
        <v>58</v>
      </c>
      <c r="AC11" s="1"/>
    </row>
    <row r="12" spans="1:29" ht="26.25" customHeight="1">
      <c r="A12" s="10">
        <v>9</v>
      </c>
      <c r="B12" s="1" t="s">
        <v>52</v>
      </c>
      <c r="C12" s="10"/>
      <c r="D12" s="1" t="s">
        <v>34</v>
      </c>
      <c r="E12" s="1" t="s">
        <v>35</v>
      </c>
      <c r="F12" s="1" t="s">
        <v>50</v>
      </c>
      <c r="G12" s="1" t="s">
        <v>37</v>
      </c>
      <c r="H12" s="1" t="s">
        <v>38</v>
      </c>
      <c r="I12" s="1" t="s">
        <v>38</v>
      </c>
      <c r="J12" s="1" t="s">
        <v>38</v>
      </c>
      <c r="K12" s="1">
        <v>48</v>
      </c>
      <c r="L12" s="1" t="s">
        <v>38</v>
      </c>
      <c r="M12" s="1">
        <v>167</v>
      </c>
      <c r="N12" s="1">
        <v>1952</v>
      </c>
      <c r="O12" s="1" t="s">
        <v>39</v>
      </c>
      <c r="P12" s="1"/>
      <c r="Q12" s="1" t="s">
        <v>63</v>
      </c>
      <c r="R12" s="1">
        <v>220.6</v>
      </c>
      <c r="S12" s="1">
        <v>0</v>
      </c>
      <c r="T12" s="11">
        <v>300000000</v>
      </c>
      <c r="U12" s="12">
        <f t="shared" si="1"/>
        <v>66180000000</v>
      </c>
      <c r="V12" s="13">
        <v>200000000</v>
      </c>
      <c r="W12" s="11">
        <f t="shared" ref="W12" si="2">V12*S12</f>
        <v>0</v>
      </c>
      <c r="X12" s="1" t="s">
        <v>35</v>
      </c>
      <c r="Y12" s="1"/>
      <c r="Z12" s="1" t="s">
        <v>47</v>
      </c>
      <c r="AA12" s="1"/>
      <c r="AB12" s="1" t="s">
        <v>58</v>
      </c>
      <c r="AC12" s="1"/>
    </row>
    <row r="13" spans="1:29" ht="29.25" customHeight="1">
      <c r="A13" s="10">
        <v>10</v>
      </c>
      <c r="B13" s="1" t="s">
        <v>61</v>
      </c>
      <c r="C13" s="10"/>
      <c r="D13" s="1" t="s">
        <v>34</v>
      </c>
      <c r="E13" s="1" t="s">
        <v>35</v>
      </c>
      <c r="F13" s="1" t="s">
        <v>50</v>
      </c>
      <c r="G13" s="1" t="s">
        <v>37</v>
      </c>
      <c r="H13" s="1" t="s">
        <v>38</v>
      </c>
      <c r="I13" s="1" t="s">
        <v>38</v>
      </c>
      <c r="J13" s="1" t="s">
        <v>38</v>
      </c>
      <c r="K13" s="1">
        <v>2</v>
      </c>
      <c r="L13" s="1"/>
      <c r="M13" s="1">
        <v>103</v>
      </c>
      <c r="N13" s="1">
        <v>1949</v>
      </c>
      <c r="O13" s="1" t="s">
        <v>39</v>
      </c>
      <c r="P13" s="1"/>
      <c r="Q13" s="1" t="s">
        <v>62</v>
      </c>
      <c r="R13" s="1">
        <v>159.1</v>
      </c>
      <c r="S13" s="1">
        <v>0</v>
      </c>
      <c r="T13" s="11">
        <v>300000000</v>
      </c>
      <c r="U13" s="12">
        <f t="shared" si="1"/>
        <v>47730000000</v>
      </c>
      <c r="V13" s="13">
        <v>200000000</v>
      </c>
      <c r="W13" s="1">
        <v>0</v>
      </c>
      <c r="X13" s="1" t="s">
        <v>35</v>
      </c>
      <c r="Y13" s="1"/>
      <c r="Z13" s="1" t="s">
        <v>47</v>
      </c>
      <c r="AA13" s="1"/>
      <c r="AB13" s="1" t="s">
        <v>58</v>
      </c>
      <c r="AC13" s="1"/>
    </row>
    <row r="14" spans="1:29" ht="28.5" customHeight="1">
      <c r="A14" s="10">
        <v>11</v>
      </c>
      <c r="B14" s="1" t="s">
        <v>64</v>
      </c>
      <c r="C14" s="10"/>
      <c r="D14" s="1" t="s">
        <v>34</v>
      </c>
      <c r="E14" s="1" t="s">
        <v>35</v>
      </c>
      <c r="F14" s="1" t="s">
        <v>50</v>
      </c>
      <c r="G14" s="1" t="s">
        <v>37</v>
      </c>
      <c r="H14" s="1" t="s">
        <v>38</v>
      </c>
      <c r="I14" s="1" t="s">
        <v>38</v>
      </c>
      <c r="J14" s="1" t="s">
        <v>38</v>
      </c>
      <c r="K14" s="1">
        <v>49</v>
      </c>
      <c r="L14" s="1" t="s">
        <v>38</v>
      </c>
      <c r="M14" s="1">
        <v>168</v>
      </c>
      <c r="N14" s="1">
        <v>1952</v>
      </c>
      <c r="O14" s="1" t="s">
        <v>39</v>
      </c>
      <c r="P14" s="1"/>
      <c r="Q14" s="1" t="s">
        <v>65</v>
      </c>
      <c r="R14" s="1">
        <v>229.3</v>
      </c>
      <c r="S14" s="1">
        <v>0</v>
      </c>
      <c r="T14" s="11">
        <v>300000000</v>
      </c>
      <c r="U14" s="12">
        <f t="shared" si="1"/>
        <v>68790000000</v>
      </c>
      <c r="V14" s="13">
        <v>200000000</v>
      </c>
      <c r="W14" s="1">
        <v>0</v>
      </c>
      <c r="X14" s="1" t="s">
        <v>35</v>
      </c>
      <c r="Y14" s="1"/>
      <c r="Z14" s="1" t="s">
        <v>47</v>
      </c>
      <c r="AA14" s="1"/>
      <c r="AB14" s="1" t="s">
        <v>58</v>
      </c>
      <c r="AC14" s="1"/>
    </row>
    <row r="15" spans="1:29" ht="29.25" customHeight="1">
      <c r="A15" s="10">
        <v>12</v>
      </c>
      <c r="B15" s="66">
        <v>1110013741959</v>
      </c>
      <c r="C15" s="10"/>
      <c r="D15" s="1" t="s">
        <v>34</v>
      </c>
      <c r="E15" s="1" t="s">
        <v>35</v>
      </c>
      <c r="F15" s="1" t="s">
        <v>50</v>
      </c>
      <c r="G15" s="1" t="s">
        <v>37</v>
      </c>
      <c r="H15" s="1" t="s">
        <v>38</v>
      </c>
      <c r="I15" s="1" t="s">
        <v>38</v>
      </c>
      <c r="J15" s="1" t="s">
        <v>38</v>
      </c>
      <c r="K15" s="1">
        <v>43</v>
      </c>
      <c r="L15" s="1" t="s">
        <v>38</v>
      </c>
      <c r="M15" s="1">
        <v>205</v>
      </c>
      <c r="N15" s="1">
        <v>1952</v>
      </c>
      <c r="O15" s="1" t="s">
        <v>39</v>
      </c>
      <c r="P15" s="1"/>
      <c r="Q15" s="1" t="s">
        <v>66</v>
      </c>
      <c r="R15" s="1">
        <v>60.2</v>
      </c>
      <c r="S15" s="1">
        <v>0</v>
      </c>
      <c r="T15" s="11">
        <v>300000000</v>
      </c>
      <c r="U15" s="12">
        <f t="shared" si="1"/>
        <v>18060000000</v>
      </c>
      <c r="V15" s="13">
        <v>200000000</v>
      </c>
      <c r="W15" s="11">
        <f t="shared" ref="W15" si="3">V15*S15</f>
        <v>0</v>
      </c>
      <c r="X15" s="1" t="s">
        <v>35</v>
      </c>
      <c r="Y15" s="1"/>
      <c r="Z15" s="1" t="s">
        <v>47</v>
      </c>
      <c r="AA15" s="1"/>
      <c r="AB15" s="1" t="s">
        <v>58</v>
      </c>
      <c r="AC15" s="1"/>
    </row>
    <row r="16" spans="1:29" ht="32.25" customHeight="1">
      <c r="A16" s="10">
        <v>13</v>
      </c>
      <c r="B16" s="66">
        <v>1110013732795</v>
      </c>
      <c r="C16" s="10"/>
      <c r="D16" s="1" t="s">
        <v>34</v>
      </c>
      <c r="E16" s="1" t="s">
        <v>35</v>
      </c>
      <c r="F16" s="1" t="s">
        <v>50</v>
      </c>
      <c r="G16" s="1" t="s">
        <v>37</v>
      </c>
      <c r="H16" s="1" t="s">
        <v>38</v>
      </c>
      <c r="I16" s="1" t="s">
        <v>38</v>
      </c>
      <c r="J16" s="1" t="s">
        <v>38</v>
      </c>
      <c r="K16" s="1">
        <v>100</v>
      </c>
      <c r="L16" s="1" t="s">
        <v>38</v>
      </c>
      <c r="M16" s="1">
        <v>163</v>
      </c>
      <c r="N16" s="1">
        <v>1952</v>
      </c>
      <c r="O16" s="1" t="s">
        <v>39</v>
      </c>
      <c r="P16" s="1"/>
      <c r="Q16" s="1" t="s">
        <v>67</v>
      </c>
      <c r="R16" s="1">
        <v>270.52</v>
      </c>
      <c r="S16" s="1">
        <v>0</v>
      </c>
      <c r="T16" s="11">
        <v>300000000</v>
      </c>
      <c r="U16" s="12">
        <f t="shared" si="1"/>
        <v>81156000000</v>
      </c>
      <c r="V16" s="13">
        <v>200000000</v>
      </c>
      <c r="W16" s="1">
        <v>0</v>
      </c>
      <c r="X16" s="1" t="s">
        <v>35</v>
      </c>
      <c r="Y16" s="1"/>
      <c r="Z16" s="1" t="s">
        <v>47</v>
      </c>
      <c r="AA16" s="1"/>
      <c r="AB16" s="1" t="s">
        <v>58</v>
      </c>
      <c r="AC16" s="1"/>
    </row>
    <row r="17" spans="1:29" ht="32.25" customHeight="1">
      <c r="A17" s="10">
        <v>14</v>
      </c>
      <c r="B17" s="1" t="s">
        <v>68</v>
      </c>
      <c r="C17" s="10"/>
      <c r="D17" s="1" t="s">
        <v>34</v>
      </c>
      <c r="E17" s="1" t="s">
        <v>35</v>
      </c>
      <c r="F17" s="1" t="s">
        <v>50</v>
      </c>
      <c r="G17" s="1" t="s">
        <v>37</v>
      </c>
      <c r="H17" s="1" t="s">
        <v>38</v>
      </c>
      <c r="I17" s="1" t="s">
        <v>38</v>
      </c>
      <c r="J17" s="1" t="s">
        <v>38</v>
      </c>
      <c r="K17" s="1">
        <v>31</v>
      </c>
      <c r="L17" s="1"/>
      <c r="M17" s="1">
        <v>164</v>
      </c>
      <c r="N17" s="1">
        <v>1952</v>
      </c>
      <c r="O17" s="1" t="s">
        <v>39</v>
      </c>
      <c r="P17" s="1"/>
      <c r="Q17" s="1" t="s">
        <v>69</v>
      </c>
      <c r="R17" s="1">
        <v>127.3</v>
      </c>
      <c r="S17" s="1">
        <v>0</v>
      </c>
      <c r="T17" s="11">
        <v>300000000</v>
      </c>
      <c r="U17" s="12">
        <f t="shared" si="1"/>
        <v>38190000000</v>
      </c>
      <c r="V17" s="13">
        <v>200000000</v>
      </c>
      <c r="W17" s="1">
        <v>0</v>
      </c>
      <c r="X17" s="1" t="s">
        <v>35</v>
      </c>
      <c r="Y17" s="1"/>
      <c r="Z17" s="1" t="s">
        <v>47</v>
      </c>
      <c r="AA17" s="1"/>
      <c r="AB17" s="1" t="s">
        <v>42</v>
      </c>
      <c r="AC17" s="1"/>
    </row>
    <row r="18" spans="1:29" ht="29.25" customHeight="1">
      <c r="A18" s="10">
        <v>15</v>
      </c>
      <c r="B18" s="66">
        <v>1110013742181</v>
      </c>
      <c r="C18" s="10"/>
      <c r="D18" s="1" t="s">
        <v>34</v>
      </c>
      <c r="E18" s="1" t="s">
        <v>35</v>
      </c>
      <c r="F18" s="1" t="s">
        <v>50</v>
      </c>
      <c r="G18" s="1" t="s">
        <v>37</v>
      </c>
      <c r="H18" s="1" t="s">
        <v>38</v>
      </c>
      <c r="I18" s="1" t="s">
        <v>38</v>
      </c>
      <c r="J18" s="1" t="s">
        <v>38</v>
      </c>
      <c r="K18" s="1">
        <v>47</v>
      </c>
      <c r="L18" s="1"/>
      <c r="M18" s="1">
        <v>206</v>
      </c>
      <c r="N18" s="1">
        <v>1952</v>
      </c>
      <c r="O18" s="1" t="s">
        <v>39</v>
      </c>
      <c r="P18" s="1"/>
      <c r="Q18" s="1" t="s">
        <v>70</v>
      </c>
      <c r="R18" s="1">
        <v>40.619999999999997</v>
      </c>
      <c r="S18" s="1">
        <v>0</v>
      </c>
      <c r="T18" s="11">
        <v>300000000</v>
      </c>
      <c r="U18" s="12">
        <f t="shared" si="1"/>
        <v>12186000000</v>
      </c>
      <c r="V18" s="13">
        <v>200000000</v>
      </c>
      <c r="W18" s="11">
        <f t="shared" ref="W18" si="4">V18*S18</f>
        <v>0</v>
      </c>
      <c r="X18" s="1" t="s">
        <v>35</v>
      </c>
      <c r="Y18" s="1"/>
      <c r="Z18" s="1" t="s">
        <v>47</v>
      </c>
      <c r="AA18" s="1"/>
      <c r="AB18" s="1" t="s">
        <v>42</v>
      </c>
      <c r="AC18" s="1"/>
    </row>
    <row r="19" spans="1:29" ht="30" customHeight="1">
      <c r="A19" s="10">
        <v>16</v>
      </c>
      <c r="B19" s="1" t="s">
        <v>71</v>
      </c>
      <c r="C19" s="10"/>
      <c r="D19" s="1" t="s">
        <v>34</v>
      </c>
      <c r="E19" s="1" t="s">
        <v>35</v>
      </c>
      <c r="F19" s="1" t="s">
        <v>50</v>
      </c>
      <c r="G19" s="1" t="s">
        <v>37</v>
      </c>
      <c r="H19" s="1" t="s">
        <v>38</v>
      </c>
      <c r="I19" s="1" t="s">
        <v>38</v>
      </c>
      <c r="J19" s="1" t="s">
        <v>38</v>
      </c>
      <c r="K19" s="1" t="s">
        <v>38</v>
      </c>
      <c r="L19" s="1">
        <v>136</v>
      </c>
      <c r="M19" s="1">
        <v>34</v>
      </c>
      <c r="N19" s="1">
        <v>1952</v>
      </c>
      <c r="O19" s="1" t="s">
        <v>39</v>
      </c>
      <c r="P19" s="1"/>
      <c r="Q19" s="1" t="s">
        <v>72</v>
      </c>
      <c r="R19" s="1">
        <v>66.900000000000006</v>
      </c>
      <c r="S19" s="1">
        <v>0</v>
      </c>
      <c r="T19" s="11">
        <v>300000000</v>
      </c>
      <c r="U19" s="12">
        <f t="shared" si="1"/>
        <v>20070000000</v>
      </c>
      <c r="V19" s="13">
        <v>200000000</v>
      </c>
      <c r="W19" s="1">
        <v>0</v>
      </c>
      <c r="X19" s="1" t="s">
        <v>35</v>
      </c>
      <c r="Y19" s="1"/>
      <c r="Z19" s="1" t="s">
        <v>47</v>
      </c>
      <c r="AA19" s="1"/>
      <c r="AB19" s="1" t="s">
        <v>42</v>
      </c>
      <c r="AC19" s="1"/>
    </row>
    <row r="20" spans="1:29" ht="30" customHeight="1">
      <c r="A20" s="10">
        <v>17</v>
      </c>
      <c r="B20" s="1" t="s">
        <v>73</v>
      </c>
      <c r="C20" s="1"/>
      <c r="D20" s="1" t="s">
        <v>34</v>
      </c>
      <c r="E20" s="1" t="s">
        <v>35</v>
      </c>
      <c r="F20" s="1" t="s">
        <v>74</v>
      </c>
      <c r="G20" s="1" t="s">
        <v>37</v>
      </c>
      <c r="H20" s="1" t="s">
        <v>38</v>
      </c>
      <c r="I20" s="1" t="s">
        <v>38</v>
      </c>
      <c r="J20" s="1" t="s">
        <v>38</v>
      </c>
      <c r="K20" s="1" t="s">
        <v>38</v>
      </c>
      <c r="L20" s="1"/>
      <c r="M20" s="1" t="s">
        <v>373</v>
      </c>
      <c r="N20" s="1"/>
      <c r="O20" s="1" t="s">
        <v>39</v>
      </c>
      <c r="P20" s="1"/>
      <c r="Q20" s="1" t="s">
        <v>75</v>
      </c>
      <c r="R20" s="1">
        <v>163.35</v>
      </c>
      <c r="S20" s="1">
        <v>120</v>
      </c>
      <c r="T20" s="11">
        <v>300000000</v>
      </c>
      <c r="U20" s="12">
        <v>16335000000</v>
      </c>
      <c r="V20" s="13">
        <v>200000000</v>
      </c>
      <c r="W20" s="1">
        <v>0</v>
      </c>
      <c r="X20" s="1" t="s">
        <v>35</v>
      </c>
      <c r="Y20" s="1"/>
      <c r="Z20" s="1" t="s">
        <v>47</v>
      </c>
      <c r="AA20" s="1"/>
      <c r="AB20" s="1" t="s">
        <v>76</v>
      </c>
      <c r="AC20" s="1" t="s">
        <v>77</v>
      </c>
    </row>
    <row r="21" spans="1:29" ht="28.5" customHeight="1">
      <c r="A21" s="1">
        <v>18</v>
      </c>
      <c r="B21" s="1" t="s">
        <v>78</v>
      </c>
      <c r="C21" s="1"/>
      <c r="D21" s="11" t="s">
        <v>34</v>
      </c>
      <c r="E21" s="11" t="s">
        <v>35</v>
      </c>
      <c r="F21" s="11" t="s">
        <v>74</v>
      </c>
      <c r="G21" s="11" t="s">
        <v>37</v>
      </c>
      <c r="H21" s="11" t="s">
        <v>38</v>
      </c>
      <c r="I21" s="11" t="s">
        <v>38</v>
      </c>
      <c r="J21" s="11" t="s">
        <v>38</v>
      </c>
      <c r="K21" s="11" t="s">
        <v>38</v>
      </c>
      <c r="L21" s="11">
        <v>102</v>
      </c>
      <c r="M21" s="11" t="s">
        <v>374</v>
      </c>
      <c r="N21" s="11">
        <v>1952</v>
      </c>
      <c r="O21" s="11" t="s">
        <v>39</v>
      </c>
      <c r="P21" s="11"/>
      <c r="Q21" s="11" t="s">
        <v>75</v>
      </c>
      <c r="R21" s="11">
        <v>163.35</v>
      </c>
      <c r="S21" s="11">
        <v>120</v>
      </c>
      <c r="T21" s="11">
        <v>500000000</v>
      </c>
      <c r="U21" s="11">
        <v>13612500000</v>
      </c>
      <c r="V21" s="11">
        <v>200000000</v>
      </c>
      <c r="W21" s="11">
        <f t="shared" ref="W21" si="5">V21*S21</f>
        <v>24000000000</v>
      </c>
      <c r="X21" s="11" t="s">
        <v>35</v>
      </c>
      <c r="Y21" s="11"/>
      <c r="Z21" s="11" t="s">
        <v>47</v>
      </c>
      <c r="AA21" s="11"/>
      <c r="AB21" s="11" t="s">
        <v>76</v>
      </c>
      <c r="AC21" s="11" t="s">
        <v>79</v>
      </c>
    </row>
    <row r="22" spans="1:29" ht="36.75" customHeight="1">
      <c r="A22" s="10">
        <v>19</v>
      </c>
      <c r="B22" s="1" t="s">
        <v>80</v>
      </c>
      <c r="C22" s="10"/>
      <c r="D22" s="1" t="s">
        <v>34</v>
      </c>
      <c r="E22" s="1" t="s">
        <v>35</v>
      </c>
      <c r="F22" s="1" t="s">
        <v>81</v>
      </c>
      <c r="G22" s="1" t="s">
        <v>37</v>
      </c>
      <c r="H22" s="1" t="s">
        <v>38</v>
      </c>
      <c r="I22" s="1" t="s">
        <v>38</v>
      </c>
      <c r="J22" s="1" t="s">
        <v>38</v>
      </c>
      <c r="K22" s="1" t="s">
        <v>38</v>
      </c>
      <c r="L22" s="1">
        <v>136</v>
      </c>
      <c r="M22" s="1">
        <v>105</v>
      </c>
      <c r="N22" s="15"/>
      <c r="O22" s="1" t="s">
        <v>39</v>
      </c>
      <c r="P22" s="15"/>
      <c r="Q22" s="1" t="s">
        <v>82</v>
      </c>
      <c r="R22" s="1">
        <v>213.6</v>
      </c>
      <c r="S22" s="1">
        <v>120</v>
      </c>
      <c r="T22" s="11">
        <v>300000000</v>
      </c>
      <c r="U22" s="12">
        <f t="shared" ref="U22:U28" si="6">T22*R22</f>
        <v>64080000000</v>
      </c>
      <c r="V22" s="12">
        <v>200000000</v>
      </c>
      <c r="W22" s="12">
        <f>V22*S22</f>
        <v>24000000000</v>
      </c>
      <c r="X22" s="1" t="s">
        <v>35</v>
      </c>
      <c r="Y22" s="1"/>
      <c r="Z22" s="16"/>
      <c r="AA22" s="16"/>
      <c r="AB22" s="1" t="s">
        <v>42</v>
      </c>
      <c r="AC22" s="1"/>
    </row>
    <row r="23" spans="1:29" ht="31.5" customHeight="1">
      <c r="A23" s="10">
        <v>20</v>
      </c>
      <c r="B23" s="1" t="s">
        <v>83</v>
      </c>
      <c r="C23" s="10"/>
      <c r="D23" s="1" t="s">
        <v>34</v>
      </c>
      <c r="E23" s="1" t="s">
        <v>35</v>
      </c>
      <c r="F23" s="1" t="s">
        <v>84</v>
      </c>
      <c r="G23" s="1" t="s">
        <v>38</v>
      </c>
      <c r="H23" s="1" t="s">
        <v>38</v>
      </c>
      <c r="I23" s="1" t="s">
        <v>38</v>
      </c>
      <c r="J23" s="1" t="s">
        <v>16</v>
      </c>
      <c r="K23" s="1" t="s">
        <v>83</v>
      </c>
      <c r="L23" s="1" t="s">
        <v>83</v>
      </c>
      <c r="M23" s="1" t="s">
        <v>83</v>
      </c>
      <c r="N23" s="1">
        <v>12</v>
      </c>
      <c r="O23" s="1" t="s">
        <v>85</v>
      </c>
      <c r="P23" s="1"/>
      <c r="Q23" s="1" t="s">
        <v>86</v>
      </c>
      <c r="R23" s="12">
        <v>49993</v>
      </c>
      <c r="S23" s="1">
        <v>600</v>
      </c>
      <c r="T23" s="12">
        <v>5000000</v>
      </c>
      <c r="U23" s="12">
        <f t="shared" si="6"/>
        <v>249965000000</v>
      </c>
      <c r="V23" s="12">
        <v>50000000</v>
      </c>
      <c r="W23" s="12">
        <f>V23*S23</f>
        <v>30000000000</v>
      </c>
      <c r="X23" s="1" t="s">
        <v>35</v>
      </c>
      <c r="Y23" s="1"/>
      <c r="Z23" s="1" t="s">
        <v>87</v>
      </c>
      <c r="AA23" s="1"/>
      <c r="AB23" s="1" t="s">
        <v>87</v>
      </c>
      <c r="AC23" s="1" t="s">
        <v>88</v>
      </c>
    </row>
    <row r="24" spans="1:29" ht="27.75" customHeight="1">
      <c r="A24" s="10">
        <v>21</v>
      </c>
      <c r="B24" s="1" t="s">
        <v>89</v>
      </c>
      <c r="C24" s="10"/>
      <c r="D24" s="1" t="s">
        <v>90</v>
      </c>
      <c r="E24" s="1" t="s">
        <v>35</v>
      </c>
      <c r="F24" s="1" t="s">
        <v>90</v>
      </c>
      <c r="G24" s="1" t="s">
        <v>38</v>
      </c>
      <c r="H24" s="1" t="s">
        <v>38</v>
      </c>
      <c r="I24" s="1" t="s">
        <v>38</v>
      </c>
      <c r="J24" s="1" t="s">
        <v>16</v>
      </c>
      <c r="K24" s="1" t="s">
        <v>83</v>
      </c>
      <c r="L24" s="1" t="s">
        <v>83</v>
      </c>
      <c r="M24" s="1" t="s">
        <v>83</v>
      </c>
      <c r="N24" s="1">
        <v>12</v>
      </c>
      <c r="O24" s="1" t="s">
        <v>91</v>
      </c>
      <c r="P24" s="1"/>
      <c r="Q24" s="1" t="s">
        <v>92</v>
      </c>
      <c r="R24" s="12">
        <v>60000</v>
      </c>
      <c r="S24" s="1">
        <v>60</v>
      </c>
      <c r="T24" s="12">
        <v>2000000</v>
      </c>
      <c r="U24" s="12">
        <f t="shared" si="6"/>
        <v>120000000000</v>
      </c>
      <c r="V24" s="12">
        <v>50000000</v>
      </c>
      <c r="W24" s="12">
        <f>V24*S24</f>
        <v>3000000000</v>
      </c>
      <c r="X24" s="1" t="s">
        <v>35</v>
      </c>
      <c r="Y24" s="1"/>
      <c r="Z24" s="1" t="s">
        <v>93</v>
      </c>
      <c r="AA24" s="1"/>
      <c r="AB24" s="1" t="s">
        <v>94</v>
      </c>
      <c r="AC24" s="1" t="s">
        <v>95</v>
      </c>
    </row>
    <row r="25" spans="1:29" ht="31.5" customHeight="1">
      <c r="A25" s="10">
        <v>22</v>
      </c>
      <c r="B25" s="1" t="s">
        <v>96</v>
      </c>
      <c r="C25" s="10"/>
      <c r="D25" s="1" t="s">
        <v>34</v>
      </c>
      <c r="E25" s="1" t="s">
        <v>35</v>
      </c>
      <c r="F25" s="1" t="s">
        <v>97</v>
      </c>
      <c r="G25" s="1" t="s">
        <v>38</v>
      </c>
      <c r="H25" s="1" t="s">
        <v>38</v>
      </c>
      <c r="I25" s="1" t="s">
        <v>38</v>
      </c>
      <c r="J25" s="1" t="s">
        <v>16</v>
      </c>
      <c r="K25" s="17" t="s">
        <v>83</v>
      </c>
      <c r="L25" s="1" t="s">
        <v>83</v>
      </c>
      <c r="M25" s="1" t="s">
        <v>83</v>
      </c>
      <c r="N25" s="1">
        <v>1952</v>
      </c>
      <c r="O25" s="1" t="s">
        <v>39</v>
      </c>
      <c r="P25" s="1"/>
      <c r="Q25" s="1" t="s">
        <v>98</v>
      </c>
      <c r="R25" s="1">
        <v>247</v>
      </c>
      <c r="S25" s="1">
        <v>0</v>
      </c>
      <c r="T25" s="12">
        <v>900000000</v>
      </c>
      <c r="U25" s="12">
        <f t="shared" si="6"/>
        <v>222300000000</v>
      </c>
      <c r="V25" s="12">
        <v>20000000</v>
      </c>
      <c r="W25" s="1">
        <v>0</v>
      </c>
      <c r="X25" s="1" t="s">
        <v>35</v>
      </c>
      <c r="Y25" s="1"/>
      <c r="Z25" s="1" t="s">
        <v>47</v>
      </c>
      <c r="AA25" s="16"/>
      <c r="AB25" s="16"/>
      <c r="AC25" s="16"/>
    </row>
    <row r="26" spans="1:29" ht="30" customHeight="1">
      <c r="A26" s="10">
        <v>23</v>
      </c>
      <c r="B26" s="1" t="s">
        <v>64</v>
      </c>
      <c r="C26" s="10"/>
      <c r="D26" s="1" t="s">
        <v>34</v>
      </c>
      <c r="E26" s="1" t="s">
        <v>35</v>
      </c>
      <c r="F26" s="1" t="s">
        <v>99</v>
      </c>
      <c r="G26" s="1" t="s">
        <v>38</v>
      </c>
      <c r="H26" s="1" t="s">
        <v>38</v>
      </c>
      <c r="I26" s="1" t="s">
        <v>38</v>
      </c>
      <c r="J26" s="1" t="s">
        <v>16</v>
      </c>
      <c r="K26" s="1">
        <v>114</v>
      </c>
      <c r="L26" s="16"/>
      <c r="M26" s="1">
        <v>114</v>
      </c>
      <c r="N26" s="1">
        <v>1947</v>
      </c>
      <c r="O26" s="1" t="s">
        <v>39</v>
      </c>
      <c r="P26" s="1"/>
      <c r="Q26" s="1" t="s">
        <v>100</v>
      </c>
      <c r="R26" s="1">
        <v>136.19999999999999</v>
      </c>
      <c r="S26" s="16"/>
      <c r="T26" s="12">
        <v>700000000</v>
      </c>
      <c r="U26" s="12">
        <f t="shared" si="6"/>
        <v>95339999999.999985</v>
      </c>
      <c r="V26" s="12">
        <v>20000000</v>
      </c>
      <c r="W26" s="1">
        <v>0</v>
      </c>
      <c r="X26" s="1" t="s">
        <v>35</v>
      </c>
      <c r="Y26" s="1"/>
      <c r="Z26" s="1" t="s">
        <v>47</v>
      </c>
      <c r="AA26" s="16"/>
      <c r="AB26" s="16"/>
      <c r="AC26" s="16"/>
    </row>
    <row r="27" spans="1:29" ht="30.75" customHeight="1">
      <c r="A27" s="10">
        <v>24</v>
      </c>
      <c r="B27" s="1" t="s">
        <v>101</v>
      </c>
      <c r="C27" s="10"/>
      <c r="D27" s="1" t="s">
        <v>34</v>
      </c>
      <c r="E27" s="1" t="s">
        <v>35</v>
      </c>
      <c r="F27" s="1" t="s">
        <v>102</v>
      </c>
      <c r="G27" s="1" t="s">
        <v>38</v>
      </c>
      <c r="H27" s="1" t="s">
        <v>38</v>
      </c>
      <c r="I27" s="1" t="s">
        <v>38</v>
      </c>
      <c r="J27" s="1" t="s">
        <v>16</v>
      </c>
      <c r="K27" s="17" t="s">
        <v>83</v>
      </c>
      <c r="L27" s="1" t="s">
        <v>83</v>
      </c>
      <c r="M27" s="1" t="s">
        <v>83</v>
      </c>
      <c r="N27" s="1">
        <v>1952</v>
      </c>
      <c r="O27" s="1" t="s">
        <v>39</v>
      </c>
      <c r="P27" s="1"/>
      <c r="Q27" s="1" t="s">
        <v>103</v>
      </c>
      <c r="R27" s="1">
        <v>122.66</v>
      </c>
      <c r="S27" s="1">
        <v>0</v>
      </c>
      <c r="T27" s="12">
        <v>700000000</v>
      </c>
      <c r="U27" s="12">
        <f t="shared" si="6"/>
        <v>85862000000</v>
      </c>
      <c r="V27" s="12">
        <v>20000000</v>
      </c>
      <c r="W27" s="1">
        <v>0</v>
      </c>
      <c r="X27" s="1" t="s">
        <v>35</v>
      </c>
      <c r="Y27" s="1"/>
      <c r="Z27" s="1" t="s">
        <v>47</v>
      </c>
      <c r="AA27" s="16"/>
      <c r="AB27" s="16"/>
      <c r="AC27" s="16"/>
    </row>
    <row r="28" spans="1:29" ht="33.75" customHeight="1">
      <c r="A28" s="10">
        <v>25</v>
      </c>
      <c r="B28" s="1" t="s">
        <v>101</v>
      </c>
      <c r="C28" s="10"/>
      <c r="D28" s="1" t="s">
        <v>104</v>
      </c>
      <c r="E28" s="1" t="s">
        <v>35</v>
      </c>
      <c r="F28" s="1" t="s">
        <v>105</v>
      </c>
      <c r="G28" s="1" t="s">
        <v>38</v>
      </c>
      <c r="H28" s="1" t="s">
        <v>38</v>
      </c>
      <c r="I28" s="1" t="s">
        <v>38</v>
      </c>
      <c r="J28" s="1" t="s">
        <v>16</v>
      </c>
      <c r="K28" s="17" t="s">
        <v>83</v>
      </c>
      <c r="L28" s="1" t="s">
        <v>83</v>
      </c>
      <c r="M28" s="1" t="s">
        <v>83</v>
      </c>
      <c r="N28" s="1">
        <v>172</v>
      </c>
      <c r="O28" s="1" t="s">
        <v>39</v>
      </c>
      <c r="P28" s="1"/>
      <c r="Q28" s="1" t="s">
        <v>105</v>
      </c>
      <c r="R28" s="1">
        <v>1539</v>
      </c>
      <c r="S28" s="1">
        <v>204</v>
      </c>
      <c r="T28" s="11">
        <v>600000000</v>
      </c>
      <c r="U28" s="12">
        <f t="shared" si="6"/>
        <v>923400000000</v>
      </c>
      <c r="V28" s="12">
        <v>50000000</v>
      </c>
      <c r="W28" s="12">
        <f>V28*S28</f>
        <v>10200000000</v>
      </c>
      <c r="X28" s="1" t="s">
        <v>35</v>
      </c>
      <c r="Y28" s="1"/>
      <c r="Z28" s="1" t="s">
        <v>106</v>
      </c>
      <c r="AA28" s="16"/>
      <c r="AB28" s="16"/>
      <c r="AC28" s="1" t="s">
        <v>107</v>
      </c>
    </row>
    <row r="29" spans="1:29" ht="33" customHeight="1">
      <c r="A29" s="10">
        <v>26</v>
      </c>
      <c r="B29" s="1" t="s">
        <v>108</v>
      </c>
      <c r="C29" s="1"/>
      <c r="D29" s="1" t="s">
        <v>104</v>
      </c>
      <c r="E29" s="1" t="s">
        <v>35</v>
      </c>
      <c r="F29" s="1" t="s">
        <v>109</v>
      </c>
      <c r="G29" s="1" t="s">
        <v>38</v>
      </c>
      <c r="H29" s="1" t="s">
        <v>38</v>
      </c>
      <c r="I29" s="1" t="s">
        <v>38</v>
      </c>
      <c r="J29" s="1" t="s">
        <v>16</v>
      </c>
      <c r="K29" s="17" t="s">
        <v>83</v>
      </c>
      <c r="L29" s="1"/>
      <c r="M29" s="16"/>
      <c r="N29" s="1"/>
      <c r="O29" s="1" t="s">
        <v>110</v>
      </c>
      <c r="P29" s="1"/>
      <c r="Q29" s="1" t="s">
        <v>111</v>
      </c>
      <c r="R29" s="1">
        <v>1280.5</v>
      </c>
      <c r="S29" s="1">
        <v>2794</v>
      </c>
      <c r="T29" s="11">
        <v>300000000</v>
      </c>
      <c r="U29" s="12">
        <f>T29*R29</f>
        <v>384150000000</v>
      </c>
      <c r="V29" s="12">
        <v>300000000</v>
      </c>
      <c r="W29" s="12">
        <f>V29*S29</f>
        <v>838200000000</v>
      </c>
      <c r="X29" s="1" t="s">
        <v>35</v>
      </c>
      <c r="Y29" s="1"/>
      <c r="Z29" s="16"/>
      <c r="AA29" s="16"/>
      <c r="AB29" s="16"/>
      <c r="AC29" s="1"/>
    </row>
    <row r="30" spans="1:29" ht="34.5" customHeight="1">
      <c r="A30" s="10">
        <v>27</v>
      </c>
      <c r="B30" s="1" t="s">
        <v>101</v>
      </c>
      <c r="C30" s="10"/>
      <c r="D30" s="1" t="s">
        <v>90</v>
      </c>
      <c r="E30" s="1" t="s">
        <v>35</v>
      </c>
      <c r="F30" s="1" t="s">
        <v>112</v>
      </c>
      <c r="G30" s="1" t="s">
        <v>38</v>
      </c>
      <c r="H30" s="1" t="s">
        <v>38</v>
      </c>
      <c r="I30" s="1" t="s">
        <v>38</v>
      </c>
      <c r="J30" s="1" t="s">
        <v>16</v>
      </c>
      <c r="K30" s="17"/>
      <c r="L30" s="1"/>
      <c r="M30" s="16"/>
      <c r="N30" s="16"/>
      <c r="O30" s="1" t="s">
        <v>39</v>
      </c>
      <c r="P30" s="1"/>
      <c r="Q30" s="1" t="s">
        <v>113</v>
      </c>
      <c r="R30" s="1">
        <v>400</v>
      </c>
      <c r="S30" s="1">
        <v>200</v>
      </c>
      <c r="T30" s="12">
        <v>700000000</v>
      </c>
      <c r="U30" s="12">
        <f>T30*R30</f>
        <v>280000000000</v>
      </c>
      <c r="V30" s="12">
        <v>200000000</v>
      </c>
      <c r="W30" s="12">
        <f>V30*S30</f>
        <v>40000000000</v>
      </c>
      <c r="X30" s="1" t="s">
        <v>35</v>
      </c>
      <c r="Y30" s="1"/>
      <c r="Z30" s="1" t="s">
        <v>47</v>
      </c>
      <c r="AA30" s="16"/>
      <c r="AB30" s="16"/>
      <c r="AC30" s="1" t="s">
        <v>114</v>
      </c>
    </row>
    <row r="31" spans="1:29" ht="37.5" customHeight="1">
      <c r="A31" s="10">
        <v>29</v>
      </c>
      <c r="B31" s="2" t="s">
        <v>115</v>
      </c>
      <c r="C31" s="2">
        <v>7700296069</v>
      </c>
      <c r="D31" s="2" t="s">
        <v>34</v>
      </c>
      <c r="E31" s="2" t="s">
        <v>116</v>
      </c>
      <c r="F31" s="2" t="s">
        <v>117</v>
      </c>
      <c r="G31" s="2" t="s">
        <v>37</v>
      </c>
      <c r="H31" s="2" t="s">
        <v>38</v>
      </c>
      <c r="I31" s="2" t="s">
        <v>38</v>
      </c>
      <c r="J31" s="2" t="s">
        <v>38</v>
      </c>
      <c r="K31" s="2" t="s">
        <v>38</v>
      </c>
      <c r="L31" s="2" t="s">
        <v>38</v>
      </c>
      <c r="M31" s="2">
        <v>493</v>
      </c>
      <c r="N31" s="2">
        <v>16</v>
      </c>
      <c r="O31" s="2" t="s">
        <v>118</v>
      </c>
      <c r="P31" s="2"/>
      <c r="Q31" s="2" t="s">
        <v>119</v>
      </c>
      <c r="R31" s="2">
        <v>384.9</v>
      </c>
      <c r="S31" s="2">
        <v>0</v>
      </c>
      <c r="T31" s="2">
        <v>700000000</v>
      </c>
      <c r="U31" s="19">
        <f t="shared" ref="U31:U41" si="7">R31*5000000</f>
        <v>1924500000</v>
      </c>
      <c r="V31" s="2">
        <v>0</v>
      </c>
      <c r="W31" s="2">
        <v>0</v>
      </c>
      <c r="X31" s="2" t="s">
        <v>116</v>
      </c>
      <c r="Y31" s="2"/>
      <c r="Z31" s="2" t="s">
        <v>120</v>
      </c>
      <c r="AA31" s="2"/>
      <c r="AB31" s="2" t="s">
        <v>121</v>
      </c>
      <c r="AC31" s="2"/>
    </row>
    <row r="32" spans="1:29" ht="35.25" customHeight="1">
      <c r="A32" s="10">
        <v>30</v>
      </c>
      <c r="B32" s="2" t="s">
        <v>122</v>
      </c>
      <c r="C32" s="2">
        <v>7700202554</v>
      </c>
      <c r="D32" s="2" t="s">
        <v>34</v>
      </c>
      <c r="E32" s="2" t="s">
        <v>116</v>
      </c>
      <c r="F32" s="2" t="s">
        <v>117</v>
      </c>
      <c r="G32" s="2" t="s">
        <v>37</v>
      </c>
      <c r="H32" s="2" t="s">
        <v>38</v>
      </c>
      <c r="I32" s="2" t="s">
        <v>38</v>
      </c>
      <c r="J32" s="2" t="s">
        <v>38</v>
      </c>
      <c r="K32" s="2"/>
      <c r="L32" s="2"/>
      <c r="M32" s="2">
        <v>492</v>
      </c>
      <c r="N32" s="2">
        <v>16</v>
      </c>
      <c r="O32" s="2" t="s">
        <v>118</v>
      </c>
      <c r="P32" s="2"/>
      <c r="Q32" s="2" t="s">
        <v>123</v>
      </c>
      <c r="R32" s="2">
        <v>337.91</v>
      </c>
      <c r="S32" s="2">
        <v>0</v>
      </c>
      <c r="T32" s="18">
        <v>10000000</v>
      </c>
      <c r="U32" s="19">
        <f t="shared" si="7"/>
        <v>1689550000.0000002</v>
      </c>
      <c r="V32" s="2">
        <v>0</v>
      </c>
      <c r="W32" s="2">
        <v>0</v>
      </c>
      <c r="X32" s="2" t="s">
        <v>116</v>
      </c>
      <c r="Y32" s="2"/>
      <c r="Z32" s="2" t="s">
        <v>120</v>
      </c>
      <c r="AA32" s="2"/>
      <c r="AB32" s="2" t="s">
        <v>121</v>
      </c>
      <c r="AC32" s="2"/>
    </row>
    <row r="33" spans="1:29" ht="32.25" customHeight="1">
      <c r="A33" s="10">
        <v>31</v>
      </c>
      <c r="B33" s="2" t="s">
        <v>124</v>
      </c>
      <c r="C33" s="2">
        <v>7700203609</v>
      </c>
      <c r="D33" s="2" t="s">
        <v>34</v>
      </c>
      <c r="E33" s="2" t="s">
        <v>116</v>
      </c>
      <c r="F33" s="2" t="s">
        <v>117</v>
      </c>
      <c r="G33" s="2" t="s">
        <v>37</v>
      </c>
      <c r="H33" s="2" t="s">
        <v>38</v>
      </c>
      <c r="I33" s="2" t="s">
        <v>38</v>
      </c>
      <c r="J33" s="2" t="s">
        <v>38</v>
      </c>
      <c r="K33" s="2" t="s">
        <v>38</v>
      </c>
      <c r="L33" s="2" t="s">
        <v>38</v>
      </c>
      <c r="M33" s="2">
        <v>1380</v>
      </c>
      <c r="N33" s="2">
        <v>16</v>
      </c>
      <c r="O33" s="2" t="s">
        <v>118</v>
      </c>
      <c r="P33" s="2"/>
      <c r="Q33" s="2" t="s">
        <v>125</v>
      </c>
      <c r="R33" s="2">
        <v>399.55</v>
      </c>
      <c r="S33" s="2">
        <v>0</v>
      </c>
      <c r="T33" s="18">
        <v>10000000</v>
      </c>
      <c r="U33" s="19">
        <f t="shared" si="7"/>
        <v>1997750000</v>
      </c>
      <c r="V33" s="2">
        <v>0</v>
      </c>
      <c r="W33" s="2">
        <v>0</v>
      </c>
      <c r="X33" s="2" t="s">
        <v>116</v>
      </c>
      <c r="Y33" s="2"/>
      <c r="Z33" s="2" t="s">
        <v>120</v>
      </c>
      <c r="AA33" s="2"/>
      <c r="AB33" s="2" t="s">
        <v>121</v>
      </c>
      <c r="AC33" s="2"/>
    </row>
    <row r="34" spans="1:29" ht="33" customHeight="1">
      <c r="A34" s="10">
        <v>32</v>
      </c>
      <c r="B34" s="2" t="s">
        <v>126</v>
      </c>
      <c r="C34" s="2">
        <v>7700204137</v>
      </c>
      <c r="D34" s="2" t="s">
        <v>34</v>
      </c>
      <c r="E34" s="2" t="s">
        <v>116</v>
      </c>
      <c r="F34" s="2" t="s">
        <v>117</v>
      </c>
      <c r="G34" s="2" t="s">
        <v>37</v>
      </c>
      <c r="H34" s="2" t="s">
        <v>38</v>
      </c>
      <c r="I34" s="2" t="s">
        <v>38</v>
      </c>
      <c r="J34" s="2" t="s">
        <v>38</v>
      </c>
      <c r="K34" s="2" t="s">
        <v>38</v>
      </c>
      <c r="L34" s="2" t="s">
        <v>38</v>
      </c>
      <c r="M34" s="2">
        <v>443</v>
      </c>
      <c r="N34" s="2">
        <v>16</v>
      </c>
      <c r="O34" s="2" t="s">
        <v>118</v>
      </c>
      <c r="P34" s="2"/>
      <c r="Q34" s="2" t="s">
        <v>127</v>
      </c>
      <c r="R34" s="2">
        <v>296.33</v>
      </c>
      <c r="S34" s="2">
        <v>0</v>
      </c>
      <c r="T34" s="18">
        <v>10000000</v>
      </c>
      <c r="U34" s="19">
        <f t="shared" si="7"/>
        <v>1481650000</v>
      </c>
      <c r="V34" s="2">
        <v>0</v>
      </c>
      <c r="W34" s="2">
        <v>0</v>
      </c>
      <c r="X34" s="2" t="s">
        <v>116</v>
      </c>
      <c r="Y34" s="2"/>
      <c r="Z34" s="2" t="s">
        <v>120</v>
      </c>
      <c r="AA34" s="2"/>
      <c r="AB34" s="2" t="s">
        <v>121</v>
      </c>
      <c r="AC34" s="2"/>
    </row>
    <row r="35" spans="1:29" ht="30" customHeight="1">
      <c r="A35" s="10">
        <v>33</v>
      </c>
      <c r="B35" s="2" t="s">
        <v>128</v>
      </c>
      <c r="C35" s="2">
        <v>7700301753</v>
      </c>
      <c r="D35" s="2" t="s">
        <v>34</v>
      </c>
      <c r="E35" s="2" t="s">
        <v>116</v>
      </c>
      <c r="F35" s="2" t="s">
        <v>117</v>
      </c>
      <c r="G35" s="2" t="s">
        <v>37</v>
      </c>
      <c r="H35" s="2" t="s">
        <v>38</v>
      </c>
      <c r="I35" s="2" t="s">
        <v>38</v>
      </c>
      <c r="J35" s="2" t="s">
        <v>38</v>
      </c>
      <c r="K35" s="2" t="s">
        <v>38</v>
      </c>
      <c r="L35" s="2">
        <v>446</v>
      </c>
      <c r="M35" s="2">
        <v>1834</v>
      </c>
      <c r="N35" s="2">
        <v>16</v>
      </c>
      <c r="O35" s="2" t="s">
        <v>118</v>
      </c>
      <c r="P35" s="2"/>
      <c r="Q35" s="2" t="s">
        <v>127</v>
      </c>
      <c r="R35" s="2">
        <v>108.88</v>
      </c>
      <c r="S35" s="2">
        <v>0</v>
      </c>
      <c r="T35" s="18">
        <v>10000000</v>
      </c>
      <c r="U35" s="19">
        <f t="shared" si="7"/>
        <v>544400000</v>
      </c>
      <c r="V35" s="2">
        <v>0</v>
      </c>
      <c r="W35" s="2">
        <v>0</v>
      </c>
      <c r="X35" s="2" t="s">
        <v>116</v>
      </c>
      <c r="Y35" s="2"/>
      <c r="Z35" s="2" t="s">
        <v>120</v>
      </c>
      <c r="AA35" s="2"/>
      <c r="AB35" s="2" t="s">
        <v>121</v>
      </c>
      <c r="AC35" s="2"/>
    </row>
    <row r="36" spans="1:29" ht="31.5" customHeight="1">
      <c r="A36" s="10">
        <v>34</v>
      </c>
      <c r="B36" s="2" t="s">
        <v>129</v>
      </c>
      <c r="C36" s="2">
        <v>7700301252</v>
      </c>
      <c r="D36" s="2" t="s">
        <v>34</v>
      </c>
      <c r="E36" s="2" t="s">
        <v>116</v>
      </c>
      <c r="F36" s="2" t="s">
        <v>117</v>
      </c>
      <c r="G36" s="2" t="s">
        <v>37</v>
      </c>
      <c r="H36" s="2" t="s">
        <v>38</v>
      </c>
      <c r="I36" s="2" t="s">
        <v>38</v>
      </c>
      <c r="J36" s="2" t="s">
        <v>38</v>
      </c>
      <c r="K36" s="2">
        <v>0</v>
      </c>
      <c r="L36" s="2"/>
      <c r="M36" s="2">
        <v>494</v>
      </c>
      <c r="N36" s="2">
        <v>16</v>
      </c>
      <c r="O36" s="2" t="s">
        <v>118</v>
      </c>
      <c r="P36" s="2"/>
      <c r="Q36" s="2" t="s">
        <v>130</v>
      </c>
      <c r="R36" s="2">
        <v>272.16000000000003</v>
      </c>
      <c r="S36" s="2">
        <v>0</v>
      </c>
      <c r="T36" s="18">
        <v>10000000</v>
      </c>
      <c r="U36" s="19">
        <f t="shared" si="7"/>
        <v>1360800000.0000002</v>
      </c>
      <c r="V36" s="2">
        <v>0</v>
      </c>
      <c r="W36" s="2">
        <v>0</v>
      </c>
      <c r="X36" s="2" t="s">
        <v>116</v>
      </c>
      <c r="Y36" s="2"/>
      <c r="Z36" s="2" t="s">
        <v>120</v>
      </c>
      <c r="AA36" s="2"/>
      <c r="AB36" s="2" t="s">
        <v>121</v>
      </c>
      <c r="AC36" s="2"/>
    </row>
    <row r="37" spans="1:29" ht="33" customHeight="1">
      <c r="A37" s="10">
        <v>35</v>
      </c>
      <c r="B37" s="2" t="s">
        <v>131</v>
      </c>
      <c r="C37" s="2">
        <v>7700297528</v>
      </c>
      <c r="D37" s="2" t="s">
        <v>34</v>
      </c>
      <c r="E37" s="2" t="s">
        <v>116</v>
      </c>
      <c r="F37" s="2" t="s">
        <v>117</v>
      </c>
      <c r="G37" s="2" t="s">
        <v>37</v>
      </c>
      <c r="H37" s="2" t="s">
        <v>38</v>
      </c>
      <c r="I37" s="2" t="s">
        <v>38</v>
      </c>
      <c r="J37" s="2" t="s">
        <v>38</v>
      </c>
      <c r="K37" s="2">
        <v>0</v>
      </c>
      <c r="L37" s="2"/>
      <c r="M37" s="2">
        <v>500</v>
      </c>
      <c r="N37" s="2">
        <v>16</v>
      </c>
      <c r="O37" s="2" t="s">
        <v>118</v>
      </c>
      <c r="P37" s="2"/>
      <c r="Q37" s="2" t="s">
        <v>132</v>
      </c>
      <c r="R37" s="2">
        <v>295.24</v>
      </c>
      <c r="S37" s="2">
        <v>0</v>
      </c>
      <c r="T37" s="18">
        <v>10000000</v>
      </c>
      <c r="U37" s="19">
        <f t="shared" si="7"/>
        <v>1476200000</v>
      </c>
      <c r="V37" s="2">
        <v>0</v>
      </c>
      <c r="W37" s="2">
        <v>0</v>
      </c>
      <c r="X37" s="2" t="s">
        <v>116</v>
      </c>
      <c r="Y37" s="2"/>
      <c r="Z37" s="2" t="s">
        <v>120</v>
      </c>
      <c r="AA37" s="2"/>
      <c r="AB37" s="2" t="s">
        <v>121</v>
      </c>
      <c r="AC37" s="2"/>
    </row>
    <row r="38" spans="1:29" ht="33" customHeight="1">
      <c r="A38" s="10">
        <v>36</v>
      </c>
      <c r="B38" s="2" t="s">
        <v>133</v>
      </c>
      <c r="C38" s="2">
        <v>7700301229</v>
      </c>
      <c r="D38" s="2" t="s">
        <v>34</v>
      </c>
      <c r="E38" s="2" t="s">
        <v>116</v>
      </c>
      <c r="F38" s="2" t="s">
        <v>117</v>
      </c>
      <c r="G38" s="2" t="s">
        <v>37</v>
      </c>
      <c r="H38" s="2" t="s">
        <v>38</v>
      </c>
      <c r="I38" s="2" t="s">
        <v>38</v>
      </c>
      <c r="J38" s="2" t="s">
        <v>38</v>
      </c>
      <c r="K38" s="2">
        <v>0</v>
      </c>
      <c r="L38" s="2">
        <v>499</v>
      </c>
      <c r="M38" s="2">
        <v>1826</v>
      </c>
      <c r="N38" s="2">
        <v>16</v>
      </c>
      <c r="O38" s="2" t="s">
        <v>118</v>
      </c>
      <c r="P38" s="2"/>
      <c r="Q38" s="2" t="s">
        <v>134</v>
      </c>
      <c r="R38" s="2">
        <v>635.09</v>
      </c>
      <c r="S38" s="2">
        <v>0</v>
      </c>
      <c r="T38" s="18">
        <v>10000000</v>
      </c>
      <c r="U38" s="19">
        <f t="shared" si="7"/>
        <v>3175450000</v>
      </c>
      <c r="V38" s="2">
        <v>0</v>
      </c>
      <c r="W38" s="2">
        <v>0</v>
      </c>
      <c r="X38" s="2" t="s">
        <v>116</v>
      </c>
      <c r="Y38" s="2"/>
      <c r="Z38" s="2" t="s">
        <v>120</v>
      </c>
      <c r="AA38" s="2"/>
      <c r="AB38" s="2" t="s">
        <v>121</v>
      </c>
      <c r="AC38" s="2"/>
    </row>
    <row r="39" spans="1:29" ht="33" customHeight="1">
      <c r="A39" s="10">
        <v>37</v>
      </c>
      <c r="B39" s="2" t="s">
        <v>135</v>
      </c>
      <c r="C39" s="2">
        <v>7700203470</v>
      </c>
      <c r="D39" s="2" t="s">
        <v>34</v>
      </c>
      <c r="E39" s="2" t="s">
        <v>116</v>
      </c>
      <c r="F39" s="2" t="s">
        <v>117</v>
      </c>
      <c r="G39" s="2" t="s">
        <v>37</v>
      </c>
      <c r="H39" s="2" t="s">
        <v>38</v>
      </c>
      <c r="I39" s="2" t="s">
        <v>38</v>
      </c>
      <c r="J39" s="2" t="s">
        <v>38</v>
      </c>
      <c r="K39" s="2">
        <v>0</v>
      </c>
      <c r="L39" s="2">
        <v>0</v>
      </c>
      <c r="M39" s="2">
        <v>408</v>
      </c>
      <c r="N39" s="2">
        <v>16</v>
      </c>
      <c r="O39" s="2" t="s">
        <v>118</v>
      </c>
      <c r="P39" s="2"/>
      <c r="Q39" s="2" t="s">
        <v>136</v>
      </c>
      <c r="R39" s="2">
        <v>633.99</v>
      </c>
      <c r="S39" s="2">
        <v>0</v>
      </c>
      <c r="T39" s="18">
        <v>10000000</v>
      </c>
      <c r="U39" s="19">
        <f t="shared" si="7"/>
        <v>3169950000</v>
      </c>
      <c r="V39" s="2">
        <v>0</v>
      </c>
      <c r="W39" s="2">
        <v>0</v>
      </c>
      <c r="X39" s="2" t="s">
        <v>116</v>
      </c>
      <c r="Y39" s="19">
        <v>5.9290541296134E+22</v>
      </c>
      <c r="Z39" s="2" t="s">
        <v>120</v>
      </c>
      <c r="AA39" s="2"/>
      <c r="AB39" s="2" t="s">
        <v>121</v>
      </c>
      <c r="AC39" s="2"/>
    </row>
    <row r="40" spans="1:29" ht="32.25" customHeight="1">
      <c r="A40" s="10">
        <v>38</v>
      </c>
      <c r="B40" s="2" t="s">
        <v>137</v>
      </c>
      <c r="C40" s="20"/>
      <c r="D40" s="2" t="s">
        <v>34</v>
      </c>
      <c r="E40" s="2" t="s">
        <v>116</v>
      </c>
      <c r="F40" s="2" t="s">
        <v>117</v>
      </c>
      <c r="G40" s="2" t="s">
        <v>37</v>
      </c>
      <c r="H40" s="2" t="s">
        <v>38</v>
      </c>
      <c r="I40" s="2" t="s">
        <v>38</v>
      </c>
      <c r="J40" s="2" t="s">
        <v>38</v>
      </c>
      <c r="K40" s="2">
        <v>0</v>
      </c>
      <c r="L40" s="2">
        <v>0</v>
      </c>
      <c r="M40" s="2">
        <v>506</v>
      </c>
      <c r="N40" s="2">
        <v>16</v>
      </c>
      <c r="O40" s="2" t="s">
        <v>118</v>
      </c>
      <c r="P40" s="2"/>
      <c r="Q40" s="67"/>
      <c r="R40" s="2">
        <v>240</v>
      </c>
      <c r="S40" s="2">
        <v>0</v>
      </c>
      <c r="T40" s="18">
        <v>10000000</v>
      </c>
      <c r="U40" s="19">
        <f t="shared" si="7"/>
        <v>1200000000</v>
      </c>
      <c r="V40" s="2">
        <v>0</v>
      </c>
      <c r="W40" s="2">
        <v>0</v>
      </c>
      <c r="X40" s="2" t="s">
        <v>116</v>
      </c>
      <c r="Y40" s="2"/>
      <c r="Z40" s="2" t="s">
        <v>120</v>
      </c>
      <c r="AA40" s="2"/>
      <c r="AB40" s="2" t="s">
        <v>121</v>
      </c>
      <c r="AC40" s="2"/>
    </row>
    <row r="41" spans="1:29" ht="31.5" customHeight="1">
      <c r="A41" s="10">
        <v>39</v>
      </c>
      <c r="B41" s="2" t="s">
        <v>138</v>
      </c>
      <c r="C41" s="2">
        <v>7700301214</v>
      </c>
      <c r="D41" s="2" t="s">
        <v>34</v>
      </c>
      <c r="E41" s="2" t="s">
        <v>116</v>
      </c>
      <c r="F41" s="2" t="s">
        <v>117</v>
      </c>
      <c r="G41" s="2" t="s">
        <v>37</v>
      </c>
      <c r="H41" s="2" t="s">
        <v>38</v>
      </c>
      <c r="I41" s="2" t="s">
        <v>38</v>
      </c>
      <c r="J41" s="2" t="s">
        <v>38</v>
      </c>
      <c r="K41" s="2">
        <v>0</v>
      </c>
      <c r="L41" s="2">
        <v>497</v>
      </c>
      <c r="M41" s="2">
        <v>2246</v>
      </c>
      <c r="N41" s="2">
        <v>16</v>
      </c>
      <c r="O41" s="2" t="s">
        <v>118</v>
      </c>
      <c r="P41" s="2"/>
      <c r="Q41" s="2" t="s">
        <v>139</v>
      </c>
      <c r="R41" s="2">
        <v>193.56</v>
      </c>
      <c r="S41" s="2">
        <v>0</v>
      </c>
      <c r="T41" s="18">
        <v>10000000</v>
      </c>
      <c r="U41" s="19">
        <f t="shared" si="7"/>
        <v>967800000</v>
      </c>
      <c r="V41" s="2">
        <v>0</v>
      </c>
      <c r="W41" s="2">
        <v>0</v>
      </c>
      <c r="X41" s="2" t="s">
        <v>116</v>
      </c>
      <c r="Y41" s="2"/>
      <c r="Z41" s="2" t="s">
        <v>120</v>
      </c>
      <c r="AA41" s="2"/>
      <c r="AB41" s="2" t="s">
        <v>121</v>
      </c>
      <c r="AC41" s="2"/>
    </row>
    <row r="42" spans="1:29" ht="32.25" customHeight="1">
      <c r="A42" s="10">
        <v>40</v>
      </c>
      <c r="B42" s="2" t="s">
        <v>140</v>
      </c>
      <c r="C42" s="2">
        <v>7700202058</v>
      </c>
      <c r="D42" s="2" t="s">
        <v>34</v>
      </c>
      <c r="E42" s="2" t="s">
        <v>116</v>
      </c>
      <c r="F42" s="2" t="s">
        <v>117</v>
      </c>
      <c r="G42" s="2" t="s">
        <v>37</v>
      </c>
      <c r="H42" s="2" t="s">
        <v>38</v>
      </c>
      <c r="I42" s="2" t="s">
        <v>38</v>
      </c>
      <c r="J42" s="2" t="s">
        <v>38</v>
      </c>
      <c r="K42" s="2">
        <v>0</v>
      </c>
      <c r="L42" s="2">
        <v>0</v>
      </c>
      <c r="M42" s="2">
        <v>1030</v>
      </c>
      <c r="N42" s="2">
        <v>16</v>
      </c>
      <c r="O42" s="2" t="s">
        <v>118</v>
      </c>
      <c r="P42" s="2"/>
      <c r="Q42" s="2" t="s">
        <v>141</v>
      </c>
      <c r="R42" s="2">
        <v>310.32</v>
      </c>
      <c r="S42" s="2">
        <v>0</v>
      </c>
      <c r="T42" s="18">
        <v>10000000</v>
      </c>
      <c r="U42" s="19">
        <f>R42*5000000</f>
        <v>1551600000</v>
      </c>
      <c r="V42" s="2">
        <v>0</v>
      </c>
      <c r="W42" s="2">
        <v>0</v>
      </c>
      <c r="X42" s="2" t="s">
        <v>116</v>
      </c>
      <c r="Y42" s="2"/>
      <c r="Z42" s="2" t="s">
        <v>120</v>
      </c>
      <c r="AA42" s="2"/>
      <c r="AB42" s="2" t="s">
        <v>121</v>
      </c>
      <c r="AC42" s="2"/>
    </row>
    <row r="43" spans="1:29" ht="30" customHeight="1">
      <c r="A43" s="10">
        <v>41</v>
      </c>
      <c r="B43" s="2" t="s">
        <v>142</v>
      </c>
      <c r="C43" s="2">
        <v>7700297540</v>
      </c>
      <c r="D43" s="2" t="s">
        <v>34</v>
      </c>
      <c r="E43" s="2" t="s">
        <v>116</v>
      </c>
      <c r="F43" s="2" t="s">
        <v>117</v>
      </c>
      <c r="G43" s="2" t="s">
        <v>37</v>
      </c>
      <c r="H43" s="2" t="s">
        <v>38</v>
      </c>
      <c r="I43" s="2" t="s">
        <v>38</v>
      </c>
      <c r="J43" s="2" t="s">
        <v>38</v>
      </c>
      <c r="K43" s="2">
        <v>1</v>
      </c>
      <c r="L43" s="2">
        <v>497</v>
      </c>
      <c r="M43" s="2">
        <v>1446</v>
      </c>
      <c r="N43" s="2">
        <v>16</v>
      </c>
      <c r="O43" s="2" t="s">
        <v>118</v>
      </c>
      <c r="P43" s="2"/>
      <c r="Q43" s="2" t="s">
        <v>143</v>
      </c>
      <c r="R43" s="2">
        <v>226.72</v>
      </c>
      <c r="S43" s="2">
        <v>0</v>
      </c>
      <c r="T43" s="18">
        <v>10000000</v>
      </c>
      <c r="U43" s="19">
        <f>R43*5000000</f>
        <v>1133600000</v>
      </c>
      <c r="V43" s="2">
        <v>0</v>
      </c>
      <c r="W43" s="2">
        <v>0</v>
      </c>
      <c r="X43" s="2" t="s">
        <v>116</v>
      </c>
      <c r="Y43" s="2"/>
      <c r="Z43" s="2" t="s">
        <v>120</v>
      </c>
      <c r="AA43" s="2"/>
      <c r="AB43" s="2" t="s">
        <v>121</v>
      </c>
      <c r="AC43" s="2"/>
    </row>
    <row r="44" spans="1:29" ht="33" customHeight="1">
      <c r="A44" s="10">
        <v>42</v>
      </c>
      <c r="B44" s="2" t="s">
        <v>144</v>
      </c>
      <c r="C44" s="20"/>
      <c r="D44" s="2" t="s">
        <v>34</v>
      </c>
      <c r="E44" s="2" t="s">
        <v>116</v>
      </c>
      <c r="F44" s="2" t="s">
        <v>145</v>
      </c>
      <c r="G44" s="2" t="s">
        <v>37</v>
      </c>
      <c r="H44" s="2" t="s">
        <v>38</v>
      </c>
      <c r="I44" s="2" t="s">
        <v>38</v>
      </c>
      <c r="J44" s="2" t="s">
        <v>38</v>
      </c>
      <c r="K44" s="2">
        <v>0</v>
      </c>
      <c r="L44" s="2">
        <v>0</v>
      </c>
      <c r="M44" s="2">
        <v>509</v>
      </c>
      <c r="N44" s="2">
        <v>13</v>
      </c>
      <c r="O44" s="2" t="s">
        <v>118</v>
      </c>
      <c r="P44" s="2"/>
      <c r="Q44" s="2" t="s">
        <v>146</v>
      </c>
      <c r="R44" s="2">
        <v>453.45</v>
      </c>
      <c r="S44" s="2">
        <v>0</v>
      </c>
      <c r="T44" s="18">
        <v>9000000</v>
      </c>
      <c r="U44" s="19">
        <f>R44*9000000</f>
        <v>4081050000</v>
      </c>
      <c r="V44" s="2">
        <v>0</v>
      </c>
      <c r="W44" s="2">
        <v>0</v>
      </c>
      <c r="X44" s="2" t="s">
        <v>116</v>
      </c>
      <c r="Y44" s="2"/>
      <c r="Z44" s="2" t="s">
        <v>147</v>
      </c>
      <c r="AA44" s="2"/>
      <c r="AB44" s="2" t="s">
        <v>148</v>
      </c>
      <c r="AC44" s="2"/>
    </row>
    <row r="45" spans="1:29" ht="32.25" customHeight="1">
      <c r="A45" s="10">
        <v>43</v>
      </c>
      <c r="B45" s="2" t="s">
        <v>149</v>
      </c>
      <c r="C45" s="2">
        <v>7700297593</v>
      </c>
      <c r="D45" s="2" t="s">
        <v>34</v>
      </c>
      <c r="E45" s="2" t="s">
        <v>116</v>
      </c>
      <c r="F45" s="2" t="s">
        <v>145</v>
      </c>
      <c r="G45" s="2" t="s">
        <v>37</v>
      </c>
      <c r="H45" s="2" t="s">
        <v>38</v>
      </c>
      <c r="I45" s="2" t="s">
        <v>38</v>
      </c>
      <c r="J45" s="2" t="s">
        <v>38</v>
      </c>
      <c r="K45" s="2">
        <v>0</v>
      </c>
      <c r="L45" s="2">
        <v>0</v>
      </c>
      <c r="M45" s="2">
        <v>480</v>
      </c>
      <c r="N45" s="2">
        <v>13</v>
      </c>
      <c r="O45" s="2" t="s">
        <v>118</v>
      </c>
      <c r="P45" s="21"/>
      <c r="Q45" s="2" t="s">
        <v>150</v>
      </c>
      <c r="R45" s="2">
        <v>860</v>
      </c>
      <c r="S45" s="2">
        <v>0</v>
      </c>
      <c r="T45" s="18">
        <v>9000000</v>
      </c>
      <c r="U45" s="19">
        <f>R45*9000000</f>
        <v>7740000000</v>
      </c>
      <c r="V45" s="2">
        <v>0</v>
      </c>
      <c r="W45" s="2">
        <v>0</v>
      </c>
      <c r="X45" s="2" t="s">
        <v>116</v>
      </c>
      <c r="Y45" s="2"/>
      <c r="Z45" s="2" t="s">
        <v>147</v>
      </c>
      <c r="AA45" s="2"/>
      <c r="AB45" s="2" t="s">
        <v>148</v>
      </c>
      <c r="AC45" s="2"/>
    </row>
    <row r="46" spans="1:29" ht="30" customHeight="1">
      <c r="A46" s="10">
        <v>44</v>
      </c>
      <c r="B46" s="2" t="s">
        <v>151</v>
      </c>
      <c r="C46" s="2">
        <v>7700204395</v>
      </c>
      <c r="D46" s="2" t="s">
        <v>34</v>
      </c>
      <c r="E46" s="2" t="s">
        <v>116</v>
      </c>
      <c r="F46" s="2" t="s">
        <v>117</v>
      </c>
      <c r="G46" s="2" t="s">
        <v>37</v>
      </c>
      <c r="H46" s="2" t="s">
        <v>38</v>
      </c>
      <c r="I46" s="2" t="s">
        <v>38</v>
      </c>
      <c r="J46" s="2" t="s">
        <v>38</v>
      </c>
      <c r="K46" s="2">
        <v>0</v>
      </c>
      <c r="L46" s="2">
        <v>504</v>
      </c>
      <c r="M46" s="2">
        <v>1366</v>
      </c>
      <c r="N46" s="2">
        <v>16</v>
      </c>
      <c r="O46" s="2" t="s">
        <v>118</v>
      </c>
      <c r="P46" s="2"/>
      <c r="Q46" s="2" t="s">
        <v>152</v>
      </c>
      <c r="R46" s="2">
        <v>437.17</v>
      </c>
      <c r="S46" s="2">
        <v>0</v>
      </c>
      <c r="T46" s="18">
        <v>10000000</v>
      </c>
      <c r="U46" s="19">
        <f>T46*R46</f>
        <v>4371700000</v>
      </c>
      <c r="V46" s="2">
        <v>0</v>
      </c>
      <c r="W46" s="2">
        <v>0</v>
      </c>
      <c r="X46" s="2" t="s">
        <v>116</v>
      </c>
      <c r="Y46" s="2"/>
      <c r="Z46" s="2" t="s">
        <v>120</v>
      </c>
      <c r="AA46" s="2"/>
      <c r="AB46" s="2" t="s">
        <v>121</v>
      </c>
      <c r="AC46" s="2"/>
    </row>
    <row r="47" spans="1:29" ht="35.25" customHeight="1">
      <c r="A47" s="10">
        <v>45</v>
      </c>
      <c r="B47" s="2" t="s">
        <v>153</v>
      </c>
      <c r="C47" s="2">
        <v>7700296154</v>
      </c>
      <c r="D47" s="2" t="s">
        <v>34</v>
      </c>
      <c r="E47" s="2" t="s">
        <v>116</v>
      </c>
      <c r="F47" s="2" t="s">
        <v>145</v>
      </c>
      <c r="G47" s="2" t="s">
        <v>37</v>
      </c>
      <c r="H47" s="2" t="s">
        <v>38</v>
      </c>
      <c r="I47" s="2" t="s">
        <v>38</v>
      </c>
      <c r="J47" s="2" t="s">
        <v>38</v>
      </c>
      <c r="K47" s="2">
        <v>0</v>
      </c>
      <c r="L47" s="2">
        <v>0</v>
      </c>
      <c r="M47" s="2">
        <v>478</v>
      </c>
      <c r="N47" s="2">
        <v>13</v>
      </c>
      <c r="O47" s="2" t="s">
        <v>118</v>
      </c>
      <c r="P47" s="2"/>
      <c r="Q47" s="2" t="s">
        <v>154</v>
      </c>
      <c r="R47" s="2">
        <v>378.34</v>
      </c>
      <c r="S47" s="2">
        <v>0</v>
      </c>
      <c r="T47" s="18">
        <v>9000000</v>
      </c>
      <c r="U47" s="19">
        <f>R47*9000000</f>
        <v>3405060000</v>
      </c>
      <c r="V47" s="2">
        <v>0</v>
      </c>
      <c r="W47" s="2">
        <v>0</v>
      </c>
      <c r="X47" s="2" t="s">
        <v>116</v>
      </c>
      <c r="Y47" s="2"/>
      <c r="Z47" s="2" t="s">
        <v>147</v>
      </c>
      <c r="AA47" s="2"/>
      <c r="AB47" s="2" t="s">
        <v>148</v>
      </c>
      <c r="AC47" s="2"/>
    </row>
    <row r="48" spans="1:29" ht="32.25" customHeight="1">
      <c r="A48" s="10">
        <v>46</v>
      </c>
      <c r="B48" s="2" t="s">
        <v>155</v>
      </c>
      <c r="C48" s="2">
        <v>7700123719</v>
      </c>
      <c r="D48" s="2" t="s">
        <v>34</v>
      </c>
      <c r="E48" s="2" t="s">
        <v>116</v>
      </c>
      <c r="F48" s="2" t="s">
        <v>145</v>
      </c>
      <c r="G48" s="2" t="s">
        <v>37</v>
      </c>
      <c r="H48" s="2" t="s">
        <v>38</v>
      </c>
      <c r="I48" s="2" t="s">
        <v>38</v>
      </c>
      <c r="J48" s="2" t="s">
        <v>38</v>
      </c>
      <c r="K48" s="2">
        <v>0</v>
      </c>
      <c r="L48" s="2">
        <v>0</v>
      </c>
      <c r="M48" s="2">
        <v>477</v>
      </c>
      <c r="N48" s="2">
        <v>13</v>
      </c>
      <c r="O48" s="2" t="s">
        <v>118</v>
      </c>
      <c r="P48" s="2"/>
      <c r="Q48" s="2" t="s">
        <v>156</v>
      </c>
      <c r="R48" s="2">
        <v>688.6</v>
      </c>
      <c r="S48" s="2">
        <v>0</v>
      </c>
      <c r="T48" s="18">
        <v>9000000</v>
      </c>
      <c r="U48" s="19">
        <f>R48*9000000</f>
        <v>6197400000</v>
      </c>
      <c r="V48" s="2">
        <v>0</v>
      </c>
      <c r="W48" s="2">
        <v>0</v>
      </c>
      <c r="X48" s="2" t="s">
        <v>116</v>
      </c>
      <c r="Y48" s="2"/>
      <c r="Z48" s="2" t="s">
        <v>147</v>
      </c>
      <c r="AA48" s="2"/>
      <c r="AB48" s="2" t="s">
        <v>148</v>
      </c>
      <c r="AC48" s="2"/>
    </row>
    <row r="49" spans="1:29" ht="31.5" customHeight="1">
      <c r="A49" s="10">
        <v>47</v>
      </c>
      <c r="B49" s="2" t="s">
        <v>157</v>
      </c>
      <c r="C49" s="2">
        <v>7700297642</v>
      </c>
      <c r="D49" s="2" t="s">
        <v>34</v>
      </c>
      <c r="E49" s="2" t="s">
        <v>116</v>
      </c>
      <c r="F49" s="2" t="s">
        <v>145</v>
      </c>
      <c r="G49" s="2" t="s">
        <v>37</v>
      </c>
      <c r="H49" s="2" t="s">
        <v>38</v>
      </c>
      <c r="I49" s="2" t="s">
        <v>38</v>
      </c>
      <c r="J49" s="2" t="s">
        <v>38</v>
      </c>
      <c r="K49" s="2">
        <v>0</v>
      </c>
      <c r="L49" s="2">
        <v>0</v>
      </c>
      <c r="M49" s="2">
        <v>525</v>
      </c>
      <c r="N49" s="2">
        <v>13</v>
      </c>
      <c r="O49" s="2" t="s">
        <v>118</v>
      </c>
      <c r="P49" s="2"/>
      <c r="Q49" s="2" t="s">
        <v>158</v>
      </c>
      <c r="R49" s="2">
        <v>111.47</v>
      </c>
      <c r="S49" s="2">
        <v>0</v>
      </c>
      <c r="T49" s="18">
        <v>9000000</v>
      </c>
      <c r="U49" s="19">
        <f>R49*9000000</f>
        <v>1003230000</v>
      </c>
      <c r="V49" s="2">
        <v>0</v>
      </c>
      <c r="W49" s="2">
        <v>0</v>
      </c>
      <c r="X49" s="2" t="s">
        <v>116</v>
      </c>
      <c r="Y49" s="2"/>
      <c r="Z49" s="2" t="s">
        <v>147</v>
      </c>
      <c r="AA49" s="2"/>
      <c r="AB49" s="2" t="s">
        <v>148</v>
      </c>
      <c r="AC49" s="2"/>
    </row>
    <row r="50" spans="1:29" ht="30">
      <c r="A50" s="10">
        <v>48</v>
      </c>
      <c r="B50" s="2" t="s">
        <v>137</v>
      </c>
      <c r="C50" s="20"/>
      <c r="D50" s="2" t="s">
        <v>159</v>
      </c>
      <c r="E50" s="2" t="s">
        <v>116</v>
      </c>
      <c r="F50" s="2" t="s">
        <v>159</v>
      </c>
      <c r="G50" s="2" t="s">
        <v>37</v>
      </c>
      <c r="H50" s="2" t="s">
        <v>38</v>
      </c>
      <c r="I50" s="2" t="s">
        <v>38</v>
      </c>
      <c r="J50" s="2" t="s">
        <v>38</v>
      </c>
      <c r="K50" s="2">
        <v>0</v>
      </c>
      <c r="L50" s="2">
        <v>4509</v>
      </c>
      <c r="M50" s="2">
        <v>8016</v>
      </c>
      <c r="N50" s="2">
        <v>2</v>
      </c>
      <c r="O50" s="2" t="s">
        <v>118</v>
      </c>
      <c r="P50" s="2"/>
      <c r="Q50" s="2"/>
      <c r="R50" s="2">
        <v>0</v>
      </c>
      <c r="S50" s="2">
        <v>600</v>
      </c>
      <c r="T50" s="2">
        <v>0</v>
      </c>
      <c r="U50" s="2">
        <v>0</v>
      </c>
      <c r="V50" s="2">
        <v>0</v>
      </c>
      <c r="W50" s="19">
        <v>150000000000</v>
      </c>
      <c r="X50" s="2" t="s">
        <v>116</v>
      </c>
      <c r="Y50" s="2"/>
      <c r="Z50" s="2" t="s">
        <v>160</v>
      </c>
      <c r="AA50" s="2"/>
      <c r="AB50" s="2" t="s">
        <v>161</v>
      </c>
      <c r="AC50" s="2"/>
    </row>
    <row r="51" spans="1:29" ht="30.75" customHeight="1">
      <c r="A51" s="10">
        <v>49</v>
      </c>
      <c r="B51" s="2" t="s">
        <v>162</v>
      </c>
      <c r="C51" s="2"/>
      <c r="D51" s="2" t="s">
        <v>163</v>
      </c>
      <c r="E51" s="2" t="s">
        <v>116</v>
      </c>
      <c r="F51" s="2" t="s">
        <v>164</v>
      </c>
      <c r="G51" s="2" t="s">
        <v>37</v>
      </c>
      <c r="H51" s="2" t="s">
        <v>38</v>
      </c>
      <c r="I51" s="2" t="s">
        <v>38</v>
      </c>
      <c r="J51" s="2" t="s">
        <v>38</v>
      </c>
      <c r="K51" s="2" t="s">
        <v>165</v>
      </c>
      <c r="L51" s="2"/>
      <c r="M51" s="2">
        <v>10926</v>
      </c>
      <c r="N51" s="2">
        <v>13</v>
      </c>
      <c r="O51" s="2" t="s">
        <v>118</v>
      </c>
      <c r="P51" s="2"/>
      <c r="Q51" s="2" t="s">
        <v>166</v>
      </c>
      <c r="R51" s="2">
        <v>920.02</v>
      </c>
      <c r="S51" s="2"/>
      <c r="T51" s="18">
        <v>9000000</v>
      </c>
      <c r="U51" s="19">
        <f>T51*R51</f>
        <v>8280180000</v>
      </c>
      <c r="V51" s="2">
        <v>0</v>
      </c>
      <c r="W51" s="2">
        <v>0</v>
      </c>
      <c r="X51" s="2" t="s">
        <v>116</v>
      </c>
      <c r="Y51" s="2"/>
      <c r="Z51" s="2" t="s">
        <v>167</v>
      </c>
      <c r="AA51" s="2"/>
      <c r="AB51" s="2" t="s">
        <v>168</v>
      </c>
      <c r="AC51" s="2"/>
    </row>
    <row r="52" spans="1:29" ht="28.5" customHeight="1">
      <c r="A52" s="10">
        <v>50</v>
      </c>
      <c r="B52" s="2" t="s">
        <v>169</v>
      </c>
      <c r="C52" s="2"/>
      <c r="D52" s="2" t="s">
        <v>163</v>
      </c>
      <c r="E52" s="2" t="s">
        <v>116</v>
      </c>
      <c r="F52" s="2" t="s">
        <v>164</v>
      </c>
      <c r="G52" s="2"/>
      <c r="H52" s="2"/>
      <c r="I52" s="2"/>
      <c r="J52" s="2"/>
      <c r="K52" s="2" t="s">
        <v>165</v>
      </c>
      <c r="L52" s="2"/>
      <c r="M52" s="2">
        <v>10926</v>
      </c>
      <c r="N52" s="2">
        <v>13</v>
      </c>
      <c r="O52" s="2" t="s">
        <v>118</v>
      </c>
      <c r="P52" s="2"/>
      <c r="Q52" s="2" t="s">
        <v>170</v>
      </c>
      <c r="R52" s="2">
        <v>920.09</v>
      </c>
      <c r="S52" s="2"/>
      <c r="T52" s="18">
        <v>9000000</v>
      </c>
      <c r="U52" s="19">
        <v>4140405000</v>
      </c>
      <c r="V52" s="2">
        <v>0</v>
      </c>
      <c r="W52" s="2">
        <v>0</v>
      </c>
      <c r="X52" s="2" t="s">
        <v>116</v>
      </c>
      <c r="Y52" s="2"/>
      <c r="Z52" s="2" t="s">
        <v>167</v>
      </c>
      <c r="AA52" s="2">
        <v>9461993556</v>
      </c>
      <c r="AB52" s="2" t="s">
        <v>168</v>
      </c>
      <c r="AC52" s="2" t="s">
        <v>170</v>
      </c>
    </row>
    <row r="53" spans="1:29" ht="30.75" customHeight="1">
      <c r="A53" s="10">
        <v>51</v>
      </c>
      <c r="B53" s="2" t="s">
        <v>171</v>
      </c>
      <c r="C53" s="2"/>
      <c r="D53" s="2" t="s">
        <v>163</v>
      </c>
      <c r="E53" s="2" t="s">
        <v>116</v>
      </c>
      <c r="F53" s="2" t="s">
        <v>164</v>
      </c>
      <c r="G53" s="2"/>
      <c r="H53" s="2"/>
      <c r="I53" s="2"/>
      <c r="J53" s="2"/>
      <c r="K53" s="2" t="s">
        <v>165</v>
      </c>
      <c r="L53" s="2"/>
      <c r="M53" s="2">
        <v>10296</v>
      </c>
      <c r="N53" s="2"/>
      <c r="O53" s="2"/>
      <c r="P53" s="2"/>
      <c r="Q53" s="2" t="s">
        <v>172</v>
      </c>
      <c r="R53" s="2">
        <v>920.09</v>
      </c>
      <c r="S53" s="2"/>
      <c r="T53" s="18">
        <v>9000000</v>
      </c>
      <c r="U53" s="19">
        <v>2070202500</v>
      </c>
      <c r="V53" s="2">
        <v>0</v>
      </c>
      <c r="W53" s="2">
        <v>0</v>
      </c>
      <c r="X53" s="2" t="s">
        <v>116</v>
      </c>
      <c r="Y53" s="2"/>
      <c r="Z53" s="2" t="s">
        <v>167</v>
      </c>
      <c r="AA53" s="2">
        <v>9461993557</v>
      </c>
      <c r="AB53" s="2" t="s">
        <v>168</v>
      </c>
      <c r="AC53" s="2" t="s">
        <v>172</v>
      </c>
    </row>
    <row r="54" spans="1:29" ht="30.75" customHeight="1">
      <c r="A54" s="10">
        <v>52</v>
      </c>
      <c r="B54" s="2" t="s">
        <v>171</v>
      </c>
      <c r="C54" s="2"/>
      <c r="D54" s="2" t="s">
        <v>163</v>
      </c>
      <c r="E54" s="2" t="s">
        <v>116</v>
      </c>
      <c r="F54" s="2" t="s">
        <v>164</v>
      </c>
      <c r="G54" s="2"/>
      <c r="H54" s="2"/>
      <c r="I54" s="2"/>
      <c r="J54" s="2"/>
      <c r="K54" s="2" t="s">
        <v>165</v>
      </c>
      <c r="L54" s="2"/>
      <c r="M54" s="2">
        <v>10926</v>
      </c>
      <c r="N54" s="2">
        <v>13</v>
      </c>
      <c r="O54" s="2" t="s">
        <v>118</v>
      </c>
      <c r="P54" s="2"/>
      <c r="Q54" s="2" t="s">
        <v>173</v>
      </c>
      <c r="R54" s="2">
        <v>920.09</v>
      </c>
      <c r="S54" s="2"/>
      <c r="T54" s="18">
        <v>9000000</v>
      </c>
      <c r="U54" s="19">
        <v>2070202500</v>
      </c>
      <c r="V54" s="2">
        <v>0</v>
      </c>
      <c r="W54" s="2">
        <v>0</v>
      </c>
      <c r="X54" s="2" t="s">
        <v>116</v>
      </c>
      <c r="Y54" s="2"/>
      <c r="Z54" s="2" t="s">
        <v>167</v>
      </c>
      <c r="AA54" s="2">
        <v>9461993558</v>
      </c>
      <c r="AB54" s="2" t="s">
        <v>168</v>
      </c>
      <c r="AC54" s="2" t="s">
        <v>173</v>
      </c>
    </row>
    <row r="55" spans="1:29" ht="33" customHeight="1">
      <c r="A55" s="10">
        <v>53</v>
      </c>
      <c r="B55" s="2" t="s">
        <v>174</v>
      </c>
      <c r="C55" s="2">
        <v>7700204478</v>
      </c>
      <c r="D55" s="2" t="s">
        <v>163</v>
      </c>
      <c r="E55" s="2" t="s">
        <v>116</v>
      </c>
      <c r="F55" s="2" t="s">
        <v>164</v>
      </c>
      <c r="G55" s="2"/>
      <c r="H55" s="2"/>
      <c r="I55" s="2"/>
      <c r="J55" s="2"/>
      <c r="K55" s="2" t="s">
        <v>165</v>
      </c>
      <c r="L55" s="2"/>
      <c r="M55" s="2">
        <v>509</v>
      </c>
      <c r="N55" s="2">
        <v>13</v>
      </c>
      <c r="O55" s="2" t="s">
        <v>118</v>
      </c>
      <c r="P55" s="2"/>
      <c r="Q55" s="2" t="s">
        <v>146</v>
      </c>
      <c r="R55" s="2">
        <v>453.45</v>
      </c>
      <c r="S55" s="2"/>
      <c r="T55" s="18">
        <v>9000000</v>
      </c>
      <c r="U55" s="19">
        <f>T55*R55</f>
        <v>4081050000</v>
      </c>
      <c r="V55" s="2">
        <v>0</v>
      </c>
      <c r="W55" s="2">
        <v>0</v>
      </c>
      <c r="X55" s="2" t="s">
        <v>116</v>
      </c>
      <c r="Y55" s="2"/>
      <c r="Z55" s="2" t="s">
        <v>167</v>
      </c>
      <c r="AA55" s="2">
        <v>9461993559</v>
      </c>
      <c r="AB55" s="2" t="s">
        <v>168</v>
      </c>
      <c r="AC55" s="2"/>
    </row>
    <row r="56" spans="1:29" ht="33" customHeight="1">
      <c r="A56" s="10">
        <v>54</v>
      </c>
      <c r="B56" s="2" t="s">
        <v>175</v>
      </c>
      <c r="C56" s="20"/>
      <c r="D56" s="2" t="s">
        <v>34</v>
      </c>
      <c r="E56" s="2" t="s">
        <v>116</v>
      </c>
      <c r="F56" s="2" t="s">
        <v>145</v>
      </c>
      <c r="G56" s="2" t="s">
        <v>37</v>
      </c>
      <c r="H56" s="2" t="s">
        <v>38</v>
      </c>
      <c r="I56" s="2" t="s">
        <v>38</v>
      </c>
      <c r="J56" s="2" t="s">
        <v>38</v>
      </c>
      <c r="K56" s="2">
        <v>0</v>
      </c>
      <c r="L56" s="2">
        <v>0</v>
      </c>
      <c r="M56" s="68">
        <v>19</v>
      </c>
      <c r="N56" s="68">
        <v>1323</v>
      </c>
      <c r="O56" s="2" t="s">
        <v>118</v>
      </c>
      <c r="P56" s="68"/>
      <c r="Q56" s="2" t="s">
        <v>176</v>
      </c>
      <c r="R56" s="2">
        <v>235.1</v>
      </c>
      <c r="S56" s="2">
        <v>0</v>
      </c>
      <c r="T56" s="18">
        <v>9000000</v>
      </c>
      <c r="U56" s="19">
        <f>T56*R56</f>
        <v>2115900000</v>
      </c>
      <c r="V56" s="2">
        <v>0</v>
      </c>
      <c r="W56" s="2">
        <v>0</v>
      </c>
      <c r="X56" s="2" t="s">
        <v>116</v>
      </c>
      <c r="Y56" s="2"/>
      <c r="Z56" s="2" t="s">
        <v>147</v>
      </c>
      <c r="AA56" s="2"/>
      <c r="AB56" s="2" t="s">
        <v>148</v>
      </c>
      <c r="AC56" s="2"/>
    </row>
    <row r="57" spans="1:29" ht="32.25" customHeight="1">
      <c r="A57" s="10">
        <v>55</v>
      </c>
      <c r="B57" s="2" t="s">
        <v>137</v>
      </c>
      <c r="C57" s="20"/>
      <c r="D57" s="2" t="s">
        <v>34</v>
      </c>
      <c r="E57" s="2" t="s">
        <v>116</v>
      </c>
      <c r="F57" s="2" t="s">
        <v>177</v>
      </c>
      <c r="G57" s="2" t="s">
        <v>38</v>
      </c>
      <c r="H57" s="2" t="s">
        <v>38</v>
      </c>
      <c r="I57" s="2" t="s">
        <v>38</v>
      </c>
      <c r="J57" s="2" t="s">
        <v>16</v>
      </c>
      <c r="K57" s="2" t="s">
        <v>83</v>
      </c>
      <c r="L57" s="2" t="s">
        <v>83</v>
      </c>
      <c r="M57" s="2">
        <v>1319</v>
      </c>
      <c r="N57" s="2">
        <v>25</v>
      </c>
      <c r="O57" s="2" t="s">
        <v>178</v>
      </c>
      <c r="P57" s="2" t="s">
        <v>179</v>
      </c>
      <c r="Q57" s="2" t="s">
        <v>180</v>
      </c>
      <c r="R57" s="2">
        <v>1729</v>
      </c>
      <c r="S57" s="2">
        <v>200</v>
      </c>
      <c r="T57" s="19">
        <v>15000000</v>
      </c>
      <c r="U57" s="19">
        <f>T57*R57</f>
        <v>25935000000</v>
      </c>
      <c r="V57" s="19">
        <v>100000000</v>
      </c>
      <c r="W57" s="19">
        <f>V57*S57</f>
        <v>20000000000</v>
      </c>
      <c r="X57" s="19" t="s">
        <v>116</v>
      </c>
      <c r="Y57" s="19"/>
      <c r="Z57" s="19" t="s">
        <v>181</v>
      </c>
      <c r="AA57" s="19"/>
      <c r="AB57" s="19" t="s">
        <v>181</v>
      </c>
      <c r="AC57" s="19" t="s">
        <v>182</v>
      </c>
    </row>
    <row r="58" spans="1:29" ht="33" customHeight="1">
      <c r="A58" s="10">
        <v>56</v>
      </c>
      <c r="B58" s="2" t="s">
        <v>183</v>
      </c>
      <c r="C58" s="2">
        <v>7700126186</v>
      </c>
      <c r="D58" s="2" t="s">
        <v>34</v>
      </c>
      <c r="E58" s="2" t="s">
        <v>116</v>
      </c>
      <c r="F58" s="2" t="s">
        <v>145</v>
      </c>
      <c r="G58" s="2" t="s">
        <v>38</v>
      </c>
      <c r="H58" s="2" t="s">
        <v>38</v>
      </c>
      <c r="I58" s="2" t="s">
        <v>37</v>
      </c>
      <c r="J58" s="2" t="s">
        <v>38</v>
      </c>
      <c r="K58" s="2">
        <v>505</v>
      </c>
      <c r="L58" s="21"/>
      <c r="M58" s="22"/>
      <c r="N58" s="2">
        <v>13</v>
      </c>
      <c r="O58" s="2" t="s">
        <v>178</v>
      </c>
      <c r="P58" s="2">
        <v>3</v>
      </c>
      <c r="Q58" s="2" t="s">
        <v>184</v>
      </c>
      <c r="R58" s="2">
        <v>90</v>
      </c>
      <c r="S58" s="21"/>
      <c r="T58" s="18">
        <v>9000000</v>
      </c>
      <c r="U58" s="19">
        <f>T58*R58</f>
        <v>810000000</v>
      </c>
      <c r="V58" s="2">
        <v>0</v>
      </c>
      <c r="W58" s="2">
        <v>0</v>
      </c>
      <c r="X58" s="2" t="s">
        <v>116</v>
      </c>
      <c r="Y58" s="2"/>
      <c r="Z58" s="21"/>
      <c r="AA58" s="21"/>
      <c r="AB58" s="21"/>
      <c r="AC58" s="21"/>
    </row>
    <row r="59" spans="1:29" ht="35.25" customHeight="1">
      <c r="A59" s="10">
        <v>57</v>
      </c>
      <c r="B59" s="23" t="s">
        <v>185</v>
      </c>
      <c r="C59" s="23"/>
      <c r="D59" s="23" t="s">
        <v>186</v>
      </c>
      <c r="E59" s="23" t="s">
        <v>187</v>
      </c>
      <c r="F59" s="23" t="s">
        <v>188</v>
      </c>
      <c r="G59" s="23" t="s">
        <v>37</v>
      </c>
      <c r="H59" s="23" t="s">
        <v>38</v>
      </c>
      <c r="I59" s="23" t="s">
        <v>38</v>
      </c>
      <c r="J59" s="23" t="s">
        <v>38</v>
      </c>
      <c r="K59" s="23">
        <v>0</v>
      </c>
      <c r="L59" s="23">
        <v>0</v>
      </c>
      <c r="M59" s="23">
        <v>647</v>
      </c>
      <c r="N59" s="23">
        <v>77</v>
      </c>
      <c r="O59" s="23" t="s">
        <v>118</v>
      </c>
      <c r="P59" s="23"/>
      <c r="Q59" s="23" t="s">
        <v>189</v>
      </c>
      <c r="R59" s="23">
        <v>1055</v>
      </c>
      <c r="S59" s="23">
        <v>0</v>
      </c>
      <c r="T59" s="24">
        <v>3000000</v>
      </c>
      <c r="U59" s="25">
        <f>R59*3000000</f>
        <v>3165000000</v>
      </c>
      <c r="V59" s="25">
        <v>150000000</v>
      </c>
      <c r="W59" s="26">
        <f>V59*S59</f>
        <v>0</v>
      </c>
      <c r="X59" s="23" t="s">
        <v>187</v>
      </c>
      <c r="Y59" s="23"/>
      <c r="Z59" s="23" t="s">
        <v>190</v>
      </c>
      <c r="AA59" s="23"/>
      <c r="AB59" s="23" t="s">
        <v>191</v>
      </c>
      <c r="AC59" s="23"/>
    </row>
    <row r="60" spans="1:29" ht="33" customHeight="1">
      <c r="A60" s="10">
        <v>58</v>
      </c>
      <c r="B60" s="2" t="s">
        <v>137</v>
      </c>
      <c r="C60" s="2"/>
      <c r="D60" s="2" t="s">
        <v>90</v>
      </c>
      <c r="E60" s="2" t="s">
        <v>116</v>
      </c>
      <c r="F60" s="2" t="s">
        <v>192</v>
      </c>
      <c r="G60" s="2" t="s">
        <v>38</v>
      </c>
      <c r="H60" s="2" t="s">
        <v>38</v>
      </c>
      <c r="I60" s="2" t="s">
        <v>38</v>
      </c>
      <c r="J60" s="2" t="s">
        <v>16</v>
      </c>
      <c r="K60" s="2" t="s">
        <v>83</v>
      </c>
      <c r="L60" s="2" t="s">
        <v>83</v>
      </c>
      <c r="M60" s="2">
        <v>1624</v>
      </c>
      <c r="N60" s="2">
        <v>4</v>
      </c>
      <c r="O60" s="2" t="s">
        <v>178</v>
      </c>
      <c r="P60" s="2"/>
      <c r="Q60" s="2" t="s">
        <v>193</v>
      </c>
      <c r="R60" s="2">
        <v>500</v>
      </c>
      <c r="S60" s="2">
        <v>170</v>
      </c>
      <c r="T60" s="2">
        <v>20000000</v>
      </c>
      <c r="U60" s="2">
        <f>T60*R60</f>
        <v>10000000000</v>
      </c>
      <c r="V60" s="2">
        <v>100000000</v>
      </c>
      <c r="W60" s="2">
        <f>V60*S60</f>
        <v>17000000000</v>
      </c>
      <c r="X60" s="2" t="s">
        <v>116</v>
      </c>
      <c r="Y60" s="2"/>
      <c r="Z60" s="2" t="s">
        <v>194</v>
      </c>
      <c r="AA60" s="2"/>
      <c r="AB60" s="2" t="s">
        <v>194</v>
      </c>
      <c r="AC60" s="2" t="s">
        <v>195</v>
      </c>
    </row>
    <row r="61" spans="1:29" ht="36" customHeight="1">
      <c r="A61" s="10">
        <v>59</v>
      </c>
      <c r="B61" s="23" t="s">
        <v>137</v>
      </c>
      <c r="C61" s="27"/>
      <c r="D61" s="23" t="s">
        <v>34</v>
      </c>
      <c r="E61" s="23" t="s">
        <v>187</v>
      </c>
      <c r="F61" s="23" t="s">
        <v>196</v>
      </c>
      <c r="G61" s="23" t="s">
        <v>38</v>
      </c>
      <c r="H61" s="23" t="s">
        <v>38</v>
      </c>
      <c r="I61" s="23" t="s">
        <v>38</v>
      </c>
      <c r="J61" s="23" t="s">
        <v>16</v>
      </c>
      <c r="K61" s="23">
        <v>197</v>
      </c>
      <c r="L61" s="23" t="s">
        <v>197</v>
      </c>
      <c r="M61" s="23" t="s">
        <v>83</v>
      </c>
      <c r="N61" s="23">
        <v>7</v>
      </c>
      <c r="O61" s="23" t="s">
        <v>118</v>
      </c>
      <c r="P61" s="23"/>
      <c r="Q61" s="23" t="s">
        <v>86</v>
      </c>
      <c r="R61" s="23">
        <v>1000</v>
      </c>
      <c r="S61" s="23">
        <v>400</v>
      </c>
      <c r="T61" s="24">
        <v>20000000</v>
      </c>
      <c r="U61" s="25">
        <f>T61*R61</f>
        <v>20000000000</v>
      </c>
      <c r="V61" s="25">
        <v>150000000</v>
      </c>
      <c r="W61" s="25">
        <f>V61*S61</f>
        <v>60000000000</v>
      </c>
      <c r="X61" s="23" t="s">
        <v>187</v>
      </c>
      <c r="Y61" s="23"/>
      <c r="Z61" s="28"/>
      <c r="AA61" s="28"/>
      <c r="AB61" s="28"/>
      <c r="AC61" s="23" t="s">
        <v>195</v>
      </c>
    </row>
    <row r="62" spans="1:29" ht="34.5" customHeight="1">
      <c r="A62" s="10">
        <v>60</v>
      </c>
      <c r="B62" s="23" t="s">
        <v>198</v>
      </c>
      <c r="C62" s="27"/>
      <c r="D62" s="23" t="s">
        <v>186</v>
      </c>
      <c r="E62" s="23" t="s">
        <v>187</v>
      </c>
      <c r="F62" s="23" t="s">
        <v>188</v>
      </c>
      <c r="G62" s="23" t="s">
        <v>37</v>
      </c>
      <c r="H62" s="23" t="s">
        <v>38</v>
      </c>
      <c r="I62" s="23" t="s">
        <v>38</v>
      </c>
      <c r="J62" s="23" t="s">
        <v>38</v>
      </c>
      <c r="K62" s="23">
        <v>0</v>
      </c>
      <c r="L62" s="23">
        <v>0</v>
      </c>
      <c r="M62" s="23">
        <v>144</v>
      </c>
      <c r="N62" s="23">
        <v>77</v>
      </c>
      <c r="O62" s="23" t="s">
        <v>118</v>
      </c>
      <c r="P62" s="23"/>
      <c r="Q62" s="23" t="s">
        <v>199</v>
      </c>
      <c r="R62" s="23">
        <v>173.17</v>
      </c>
      <c r="S62" s="23">
        <v>0</v>
      </c>
      <c r="T62" s="24">
        <v>3000000</v>
      </c>
      <c r="U62" s="25">
        <f>R62*3000000000</f>
        <v>519509999999.99994</v>
      </c>
      <c r="V62" s="69">
        <v>0</v>
      </c>
      <c r="W62" s="70">
        <v>0</v>
      </c>
      <c r="X62" s="23" t="s">
        <v>187</v>
      </c>
      <c r="Y62" s="23"/>
      <c r="Z62" s="23" t="s">
        <v>190</v>
      </c>
      <c r="AA62" s="23"/>
      <c r="AB62" s="23" t="s">
        <v>191</v>
      </c>
      <c r="AC62" s="23"/>
    </row>
    <row r="63" spans="1:29" ht="27" customHeight="1">
      <c r="A63" s="10">
        <v>61</v>
      </c>
      <c r="B63" s="23" t="s">
        <v>200</v>
      </c>
      <c r="C63" s="27"/>
      <c r="D63" s="23" t="s">
        <v>34</v>
      </c>
      <c r="E63" s="23" t="s">
        <v>187</v>
      </c>
      <c r="F63" s="23" t="s">
        <v>201</v>
      </c>
      <c r="G63" s="23" t="s">
        <v>38</v>
      </c>
      <c r="H63" s="23" t="s">
        <v>38</v>
      </c>
      <c r="I63" s="23" t="s">
        <v>38</v>
      </c>
      <c r="J63" s="23" t="s">
        <v>16</v>
      </c>
      <c r="K63" s="23">
        <v>9</v>
      </c>
      <c r="L63" s="23" t="s">
        <v>83</v>
      </c>
      <c r="M63" s="23" t="s">
        <v>83</v>
      </c>
      <c r="N63" s="23">
        <v>231</v>
      </c>
      <c r="O63" s="23" t="s">
        <v>118</v>
      </c>
      <c r="P63" s="23"/>
      <c r="Q63" s="23" t="s">
        <v>86</v>
      </c>
      <c r="R63" s="23">
        <v>3596.28</v>
      </c>
      <c r="S63" s="23">
        <v>400</v>
      </c>
      <c r="T63" s="24">
        <v>10000000</v>
      </c>
      <c r="U63" s="25">
        <f t="shared" ref="U63:U69" si="8">T63*R63</f>
        <v>35962800000</v>
      </c>
      <c r="V63" s="25">
        <v>200000000</v>
      </c>
      <c r="W63" s="25">
        <f>V63*S63</f>
        <v>80000000000</v>
      </c>
      <c r="X63" s="23" t="s">
        <v>187</v>
      </c>
      <c r="Y63" s="23"/>
      <c r="Z63" s="28"/>
      <c r="AA63" s="28"/>
      <c r="AB63" s="28"/>
      <c r="AC63" s="23" t="s">
        <v>202</v>
      </c>
    </row>
    <row r="64" spans="1:29" ht="33.75" customHeight="1">
      <c r="A64" s="10">
        <v>62</v>
      </c>
      <c r="B64" s="23" t="s">
        <v>137</v>
      </c>
      <c r="C64" s="27"/>
      <c r="D64" s="23" t="s">
        <v>34</v>
      </c>
      <c r="E64" s="23" t="s">
        <v>187</v>
      </c>
      <c r="F64" s="23" t="s">
        <v>203</v>
      </c>
      <c r="G64" s="23" t="s">
        <v>38</v>
      </c>
      <c r="H64" s="23" t="s">
        <v>38</v>
      </c>
      <c r="I64" s="23" t="s">
        <v>38</v>
      </c>
      <c r="J64" s="23" t="s">
        <v>16</v>
      </c>
      <c r="K64" s="71">
        <v>89</v>
      </c>
      <c r="L64" s="23" t="s">
        <v>83</v>
      </c>
      <c r="M64" s="23" t="s">
        <v>83</v>
      </c>
      <c r="N64" s="23">
        <v>77</v>
      </c>
      <c r="O64" s="23" t="s">
        <v>118</v>
      </c>
      <c r="P64" s="23"/>
      <c r="Q64" s="23" t="s">
        <v>204</v>
      </c>
      <c r="R64" s="23">
        <v>902</v>
      </c>
      <c r="S64" s="23">
        <v>0</v>
      </c>
      <c r="T64" s="24">
        <v>6000000</v>
      </c>
      <c r="U64" s="24">
        <f t="shared" si="8"/>
        <v>5412000000</v>
      </c>
      <c r="V64" s="24">
        <v>0</v>
      </c>
      <c r="W64" s="23" t="s">
        <v>205</v>
      </c>
      <c r="X64" s="23" t="s">
        <v>187</v>
      </c>
      <c r="Y64" s="23"/>
      <c r="Z64" s="28"/>
      <c r="AA64" s="28"/>
      <c r="AB64" s="23" t="s">
        <v>206</v>
      </c>
      <c r="AC64" s="23"/>
    </row>
    <row r="65" spans="1:29" ht="31.5">
      <c r="A65" s="10">
        <v>63</v>
      </c>
      <c r="B65" s="23" t="s">
        <v>198</v>
      </c>
      <c r="C65" s="27"/>
      <c r="D65" s="23" t="s">
        <v>34</v>
      </c>
      <c r="E65" s="23" t="s">
        <v>187</v>
      </c>
      <c r="F65" s="23" t="s">
        <v>206</v>
      </c>
      <c r="G65" s="72" t="s">
        <v>13</v>
      </c>
      <c r="H65" s="23" t="s">
        <v>38</v>
      </c>
      <c r="I65" s="23" t="s">
        <v>38</v>
      </c>
      <c r="J65" s="23"/>
      <c r="K65" s="23">
        <v>144</v>
      </c>
      <c r="L65" s="23" t="s">
        <v>38</v>
      </c>
      <c r="M65" s="23" t="s">
        <v>38</v>
      </c>
      <c r="N65" s="23">
        <v>77</v>
      </c>
      <c r="O65" s="23" t="s">
        <v>118</v>
      </c>
      <c r="P65" s="23"/>
      <c r="Q65" s="23" t="s">
        <v>207</v>
      </c>
      <c r="R65" s="23">
        <v>17317</v>
      </c>
      <c r="S65" s="23">
        <v>0</v>
      </c>
      <c r="T65" s="24">
        <v>3000000</v>
      </c>
      <c r="U65" s="25">
        <f t="shared" si="8"/>
        <v>51951000000</v>
      </c>
      <c r="V65" s="24">
        <v>0</v>
      </c>
      <c r="W65" s="23"/>
      <c r="X65" s="23" t="s">
        <v>187</v>
      </c>
      <c r="Y65" s="23"/>
      <c r="Z65" s="23"/>
      <c r="AA65" s="23"/>
      <c r="AB65" s="23" t="s">
        <v>206</v>
      </c>
      <c r="AC65" s="23"/>
    </row>
    <row r="66" spans="1:29" ht="30" customHeight="1">
      <c r="A66" s="10">
        <v>64</v>
      </c>
      <c r="B66" s="23" t="s">
        <v>137</v>
      </c>
      <c r="C66" s="27"/>
      <c r="D66" s="23" t="s">
        <v>34</v>
      </c>
      <c r="E66" s="23" t="s">
        <v>187</v>
      </c>
      <c r="F66" s="23" t="s">
        <v>208</v>
      </c>
      <c r="G66" s="23" t="s">
        <v>38</v>
      </c>
      <c r="H66" s="23" t="s">
        <v>38</v>
      </c>
      <c r="I66" s="23" t="s">
        <v>38</v>
      </c>
      <c r="J66" s="23" t="s">
        <v>16</v>
      </c>
      <c r="K66" s="71">
        <v>91</v>
      </c>
      <c r="L66" s="23" t="s">
        <v>209</v>
      </c>
      <c r="M66" s="28"/>
      <c r="N66" s="23">
        <v>51</v>
      </c>
      <c r="O66" s="23" t="s">
        <v>118</v>
      </c>
      <c r="P66" s="23"/>
      <c r="Q66" s="23" t="s">
        <v>86</v>
      </c>
      <c r="R66" s="23">
        <v>5000</v>
      </c>
      <c r="S66" s="23">
        <v>300</v>
      </c>
      <c r="T66" s="24">
        <v>3000000</v>
      </c>
      <c r="U66" s="25">
        <f t="shared" si="8"/>
        <v>15000000000</v>
      </c>
      <c r="V66" s="25">
        <v>150000000</v>
      </c>
      <c r="W66" s="25">
        <f>V66*S66</f>
        <v>45000000000</v>
      </c>
      <c r="X66" s="23" t="s">
        <v>187</v>
      </c>
      <c r="Y66" s="23"/>
      <c r="Z66" s="28"/>
      <c r="AA66" s="28"/>
      <c r="AB66" s="28"/>
      <c r="AC66" s="28"/>
    </row>
    <row r="67" spans="1:29" ht="30">
      <c r="A67" s="27">
        <v>70</v>
      </c>
      <c r="B67" s="23" t="s">
        <v>83</v>
      </c>
      <c r="C67" s="23" t="s">
        <v>83</v>
      </c>
      <c r="D67" s="23" t="s">
        <v>34</v>
      </c>
      <c r="E67" s="25" t="s">
        <v>210</v>
      </c>
      <c r="F67" s="23" t="s">
        <v>206</v>
      </c>
      <c r="G67" s="23" t="s">
        <v>38</v>
      </c>
      <c r="H67" s="23" t="s">
        <v>38</v>
      </c>
      <c r="I67" s="23" t="s">
        <v>38</v>
      </c>
      <c r="J67" s="23" t="s">
        <v>16</v>
      </c>
      <c r="K67" s="23">
        <v>89</v>
      </c>
      <c r="L67" s="23" t="s">
        <v>38</v>
      </c>
      <c r="M67" s="23" t="s">
        <v>38</v>
      </c>
      <c r="N67" s="23">
        <v>77</v>
      </c>
      <c r="O67" s="23" t="s">
        <v>118</v>
      </c>
      <c r="P67" s="23"/>
      <c r="Q67" s="23"/>
      <c r="R67" s="23">
        <v>902</v>
      </c>
      <c r="S67" s="23">
        <v>0</v>
      </c>
      <c r="T67" s="24">
        <v>6000000</v>
      </c>
      <c r="U67" s="24">
        <f>T67*R67</f>
        <v>5412000000</v>
      </c>
      <c r="V67" s="25">
        <v>100000000</v>
      </c>
      <c r="W67" s="23"/>
      <c r="X67" s="25" t="s">
        <v>187</v>
      </c>
      <c r="Y67" s="25"/>
      <c r="Z67" s="23" t="s">
        <v>211</v>
      </c>
      <c r="AA67" s="23"/>
      <c r="AB67" s="23"/>
      <c r="AC67" s="23"/>
    </row>
    <row r="68" spans="1:29" ht="33.75" customHeight="1">
      <c r="A68" s="10">
        <v>66</v>
      </c>
      <c r="B68" s="23" t="s">
        <v>137</v>
      </c>
      <c r="C68" s="23"/>
      <c r="D68" s="23" t="s">
        <v>90</v>
      </c>
      <c r="E68" s="23" t="s">
        <v>187</v>
      </c>
      <c r="F68" s="23" t="s">
        <v>90</v>
      </c>
      <c r="G68" s="23" t="s">
        <v>38</v>
      </c>
      <c r="H68" s="23" t="s">
        <v>38</v>
      </c>
      <c r="I68" s="23" t="s">
        <v>38</v>
      </c>
      <c r="J68" s="23" t="s">
        <v>16</v>
      </c>
      <c r="K68" s="23">
        <v>362</v>
      </c>
      <c r="L68" s="23" t="s">
        <v>212</v>
      </c>
      <c r="M68" s="23"/>
      <c r="N68" s="23">
        <v>7</v>
      </c>
      <c r="O68" s="23" t="s">
        <v>118</v>
      </c>
      <c r="P68" s="23"/>
      <c r="Q68" s="23" t="s">
        <v>86</v>
      </c>
      <c r="R68" s="23">
        <v>1000</v>
      </c>
      <c r="S68" s="23">
        <v>250</v>
      </c>
      <c r="T68" s="23">
        <v>20000000</v>
      </c>
      <c r="U68" s="23">
        <f t="shared" ref="U68" si="9">T68*R68</f>
        <v>20000000000</v>
      </c>
      <c r="V68" s="23">
        <v>200000000</v>
      </c>
      <c r="W68" s="23">
        <f>V68*S68</f>
        <v>50000000000</v>
      </c>
      <c r="X68" s="23" t="s">
        <v>187</v>
      </c>
      <c r="Y68" s="23"/>
      <c r="Z68" s="23" t="s">
        <v>213</v>
      </c>
      <c r="AA68" s="23"/>
      <c r="AB68" s="23" t="s">
        <v>214</v>
      </c>
      <c r="AC68" s="23" t="s">
        <v>195</v>
      </c>
    </row>
    <row r="69" spans="1:29" ht="36" customHeight="1">
      <c r="A69" s="10">
        <v>65</v>
      </c>
      <c r="B69" s="6" t="s">
        <v>215</v>
      </c>
      <c r="C69" s="6">
        <v>7700301921</v>
      </c>
      <c r="D69" s="3" t="s">
        <v>34</v>
      </c>
      <c r="E69" s="29" t="s">
        <v>216</v>
      </c>
      <c r="F69" s="3" t="s">
        <v>217</v>
      </c>
      <c r="G69" s="3" t="s">
        <v>38</v>
      </c>
      <c r="H69" s="3" t="s">
        <v>38</v>
      </c>
      <c r="I69" s="3" t="s">
        <v>38</v>
      </c>
      <c r="J69" s="3" t="s">
        <v>38</v>
      </c>
      <c r="K69" s="3">
        <v>0</v>
      </c>
      <c r="L69" s="3">
        <v>188</v>
      </c>
      <c r="M69" s="3">
        <v>537</v>
      </c>
      <c r="N69" s="3">
        <v>19</v>
      </c>
      <c r="O69" s="3"/>
      <c r="P69" s="3"/>
      <c r="Q69" s="3"/>
      <c r="R69" s="3">
        <v>342.92</v>
      </c>
      <c r="S69" s="30">
        <v>0</v>
      </c>
      <c r="T69" s="31">
        <v>6000000</v>
      </c>
      <c r="U69" s="29">
        <f t="shared" si="8"/>
        <v>2057520000</v>
      </c>
      <c r="V69" s="29">
        <v>100000000</v>
      </c>
      <c r="W69" s="32">
        <f>-V69:V70*S69:S70</f>
        <v>0</v>
      </c>
      <c r="X69" s="29" t="s">
        <v>216</v>
      </c>
      <c r="Y69" s="29"/>
      <c r="Z69" s="3" t="s">
        <v>218</v>
      </c>
      <c r="AA69" s="3"/>
      <c r="AB69" s="3" t="s">
        <v>219</v>
      </c>
      <c r="AC69" s="3"/>
    </row>
    <row r="70" spans="1:29" ht="33.75" customHeight="1">
      <c r="A70" s="10">
        <v>67</v>
      </c>
      <c r="B70" s="6" t="s">
        <v>220</v>
      </c>
      <c r="C70" s="6">
        <v>7700301948</v>
      </c>
      <c r="D70" s="3" t="s">
        <v>34</v>
      </c>
      <c r="E70" s="29" t="s">
        <v>216</v>
      </c>
      <c r="F70" s="3" t="s">
        <v>217</v>
      </c>
      <c r="G70" s="3" t="s">
        <v>38</v>
      </c>
      <c r="H70" s="3" t="s">
        <v>38</v>
      </c>
      <c r="I70" s="3" t="s">
        <v>38</v>
      </c>
      <c r="J70" s="23" t="s">
        <v>16</v>
      </c>
      <c r="K70" s="3" t="s">
        <v>221</v>
      </c>
      <c r="L70" s="3"/>
      <c r="M70" s="1" t="s">
        <v>83</v>
      </c>
      <c r="N70" s="3">
        <v>77</v>
      </c>
      <c r="O70" s="33" t="s">
        <v>222</v>
      </c>
      <c r="P70" s="3"/>
      <c r="Q70" s="3" t="s">
        <v>223</v>
      </c>
      <c r="R70" s="3">
        <v>416</v>
      </c>
      <c r="S70" s="30">
        <v>0</v>
      </c>
      <c r="T70" s="31">
        <v>6000000</v>
      </c>
      <c r="U70" s="29">
        <f>T70*R70</f>
        <v>2496000000</v>
      </c>
      <c r="V70" s="29">
        <v>100000000</v>
      </c>
      <c r="W70" s="32">
        <f t="shared" ref="W70:W78" si="10">V70*S70</f>
        <v>0</v>
      </c>
      <c r="X70" s="29" t="s">
        <v>216</v>
      </c>
      <c r="Y70" s="29"/>
      <c r="Z70" s="3" t="s">
        <v>218</v>
      </c>
      <c r="AA70" s="3"/>
      <c r="AB70" s="3" t="s">
        <v>219</v>
      </c>
      <c r="AC70" s="3"/>
    </row>
    <row r="71" spans="1:29" ht="34.5" customHeight="1">
      <c r="A71" s="10">
        <v>68</v>
      </c>
      <c r="B71" s="6" t="s">
        <v>224</v>
      </c>
      <c r="C71" s="6">
        <v>7700301004</v>
      </c>
      <c r="D71" s="3" t="s">
        <v>34</v>
      </c>
      <c r="E71" s="29" t="s">
        <v>216</v>
      </c>
      <c r="F71" s="3" t="s">
        <v>217</v>
      </c>
      <c r="G71" s="3" t="s">
        <v>38</v>
      </c>
      <c r="H71" s="3" t="s">
        <v>38</v>
      </c>
      <c r="I71" s="3" t="s">
        <v>38</v>
      </c>
      <c r="J71" s="23" t="s">
        <v>16</v>
      </c>
      <c r="K71" s="3" t="s">
        <v>225</v>
      </c>
      <c r="L71" s="3"/>
      <c r="M71" s="30"/>
      <c r="N71" s="3">
        <v>77</v>
      </c>
      <c r="O71" s="33" t="s">
        <v>222</v>
      </c>
      <c r="P71" s="3"/>
      <c r="Q71" s="3" t="s">
        <v>226</v>
      </c>
      <c r="R71" s="3">
        <v>686</v>
      </c>
      <c r="S71" s="30">
        <v>0</v>
      </c>
      <c r="T71" s="31">
        <v>6000000</v>
      </c>
      <c r="U71" s="29">
        <f>T71*R71</f>
        <v>4116000000</v>
      </c>
      <c r="V71" s="29">
        <v>100000000</v>
      </c>
      <c r="W71" s="32">
        <f t="shared" si="10"/>
        <v>0</v>
      </c>
      <c r="X71" s="29" t="s">
        <v>216</v>
      </c>
      <c r="Y71" s="29"/>
      <c r="Z71" s="3" t="s">
        <v>218</v>
      </c>
      <c r="AA71" s="3"/>
      <c r="AB71" s="3" t="s">
        <v>219</v>
      </c>
      <c r="AC71" s="3"/>
    </row>
    <row r="72" spans="1:29" ht="39" customHeight="1">
      <c r="A72" s="10">
        <v>69</v>
      </c>
      <c r="B72" s="6" t="s">
        <v>227</v>
      </c>
      <c r="C72" s="6">
        <v>7700119871</v>
      </c>
      <c r="D72" s="3" t="s">
        <v>228</v>
      </c>
      <c r="E72" s="29" t="s">
        <v>216</v>
      </c>
      <c r="F72" s="3" t="s">
        <v>229</v>
      </c>
      <c r="G72" s="3" t="s">
        <v>37</v>
      </c>
      <c r="H72" s="3" t="s">
        <v>38</v>
      </c>
      <c r="I72" s="3" t="s">
        <v>38</v>
      </c>
      <c r="J72" s="3" t="s">
        <v>38</v>
      </c>
      <c r="K72" s="3" t="s">
        <v>230</v>
      </c>
      <c r="L72" s="3"/>
      <c r="M72" s="3">
        <v>80</v>
      </c>
      <c r="N72" s="3">
        <v>154</v>
      </c>
      <c r="O72" s="3"/>
      <c r="P72" s="3"/>
      <c r="Q72" s="3" t="s">
        <v>231</v>
      </c>
      <c r="R72" s="3">
        <v>273</v>
      </c>
      <c r="S72" s="3">
        <v>273</v>
      </c>
      <c r="T72" s="31">
        <v>10000000</v>
      </c>
      <c r="U72" s="29">
        <f>R72*10000000</f>
        <v>2730000000</v>
      </c>
      <c r="V72" s="29">
        <v>200000000</v>
      </c>
      <c r="W72" s="73">
        <f t="shared" si="10"/>
        <v>54600000000</v>
      </c>
      <c r="X72" s="29" t="s">
        <v>216</v>
      </c>
      <c r="Y72" s="29"/>
      <c r="Z72" s="3" t="s">
        <v>230</v>
      </c>
      <c r="AA72" s="3"/>
      <c r="AB72" s="3" t="s">
        <v>232</v>
      </c>
      <c r="AC72" s="3"/>
    </row>
    <row r="73" spans="1:29" ht="37.5" customHeight="1">
      <c r="A73" s="10">
        <v>71</v>
      </c>
      <c r="B73" s="34" t="s">
        <v>83</v>
      </c>
      <c r="C73" s="34" t="s">
        <v>83</v>
      </c>
      <c r="D73" s="3" t="s">
        <v>104</v>
      </c>
      <c r="E73" s="3" t="s">
        <v>233</v>
      </c>
      <c r="F73" s="3" t="s">
        <v>234</v>
      </c>
      <c r="G73" s="3" t="s">
        <v>38</v>
      </c>
      <c r="H73" s="3" t="s">
        <v>38</v>
      </c>
      <c r="I73" s="3" t="s">
        <v>38</v>
      </c>
      <c r="J73" s="23" t="s">
        <v>16</v>
      </c>
      <c r="K73" s="74"/>
      <c r="L73" s="3"/>
      <c r="M73" s="35"/>
      <c r="N73" s="1">
        <v>4</v>
      </c>
      <c r="O73" s="1" t="s">
        <v>235</v>
      </c>
      <c r="P73" s="35"/>
      <c r="Q73" s="35"/>
      <c r="R73" s="3">
        <v>1200</v>
      </c>
      <c r="S73" s="3">
        <v>400</v>
      </c>
      <c r="T73" s="31">
        <v>300000000</v>
      </c>
      <c r="U73" s="29">
        <f>T73*R73</f>
        <v>360000000000</v>
      </c>
      <c r="V73" s="29">
        <v>200000000</v>
      </c>
      <c r="W73" s="29">
        <f t="shared" si="10"/>
        <v>80000000000</v>
      </c>
      <c r="X73" s="3" t="s">
        <v>233</v>
      </c>
      <c r="Y73" s="3"/>
      <c r="Z73" s="3" t="s">
        <v>236</v>
      </c>
      <c r="AA73" s="35"/>
      <c r="AB73" s="3" t="s">
        <v>234</v>
      </c>
      <c r="AC73" s="3" t="s">
        <v>237</v>
      </c>
    </row>
    <row r="74" spans="1:29" ht="36.75" customHeight="1">
      <c r="A74" s="10">
        <v>72</v>
      </c>
      <c r="B74" s="36" t="s">
        <v>238</v>
      </c>
      <c r="C74" s="36" t="s">
        <v>83</v>
      </c>
      <c r="D74" s="36" t="s">
        <v>228</v>
      </c>
      <c r="E74" s="36" t="s">
        <v>239</v>
      </c>
      <c r="F74" s="36" t="s">
        <v>229</v>
      </c>
      <c r="G74" s="36" t="s">
        <v>37</v>
      </c>
      <c r="H74" s="36" t="s">
        <v>38</v>
      </c>
      <c r="I74" s="36" t="s">
        <v>38</v>
      </c>
      <c r="J74" s="36" t="s">
        <v>38</v>
      </c>
      <c r="K74" s="36" t="s">
        <v>240</v>
      </c>
      <c r="L74" s="36"/>
      <c r="M74" s="36">
        <v>1</v>
      </c>
      <c r="N74" s="36">
        <v>274</v>
      </c>
      <c r="O74" s="36" t="s">
        <v>241</v>
      </c>
      <c r="P74" s="36"/>
      <c r="Q74" s="36" t="s">
        <v>231</v>
      </c>
      <c r="R74" s="36">
        <v>119409.87</v>
      </c>
      <c r="S74" s="36">
        <v>2000</v>
      </c>
      <c r="T74" s="36">
        <v>3000000</v>
      </c>
      <c r="U74" s="36">
        <f>T74*R74</f>
        <v>358229610000</v>
      </c>
      <c r="V74" s="36">
        <v>100000000</v>
      </c>
      <c r="W74" s="36">
        <f t="shared" si="10"/>
        <v>200000000000</v>
      </c>
      <c r="X74" s="36" t="s">
        <v>239</v>
      </c>
      <c r="Y74" s="36" t="s">
        <v>242</v>
      </c>
      <c r="Z74" s="36" t="s">
        <v>242</v>
      </c>
      <c r="AA74" s="36"/>
      <c r="AB74" s="36" t="s">
        <v>243</v>
      </c>
      <c r="AC74" s="36" t="s">
        <v>244</v>
      </c>
    </row>
    <row r="75" spans="1:29" ht="36" customHeight="1">
      <c r="A75" s="10">
        <v>73</v>
      </c>
      <c r="B75" s="36" t="s">
        <v>245</v>
      </c>
      <c r="C75" s="36" t="s">
        <v>83</v>
      </c>
      <c r="D75" s="36" t="s">
        <v>90</v>
      </c>
      <c r="E75" s="36" t="s">
        <v>239</v>
      </c>
      <c r="F75" s="36" t="s">
        <v>90</v>
      </c>
      <c r="G75" s="36" t="s">
        <v>38</v>
      </c>
      <c r="H75" s="36" t="s">
        <v>38</v>
      </c>
      <c r="I75" s="36" t="s">
        <v>38</v>
      </c>
      <c r="J75" s="36" t="s">
        <v>37</v>
      </c>
      <c r="K75" s="36"/>
      <c r="L75" s="36"/>
      <c r="M75" s="36"/>
      <c r="N75" s="36">
        <v>274</v>
      </c>
      <c r="O75" s="36" t="s">
        <v>241</v>
      </c>
      <c r="P75" s="36"/>
      <c r="Q75" s="36"/>
      <c r="R75" s="5">
        <v>0</v>
      </c>
      <c r="S75" s="36">
        <v>95</v>
      </c>
      <c r="T75" s="36">
        <v>3000000</v>
      </c>
      <c r="U75" s="5">
        <v>0</v>
      </c>
      <c r="V75" s="36">
        <v>100000000</v>
      </c>
      <c r="W75" s="36">
        <f t="shared" si="10"/>
        <v>9500000000</v>
      </c>
      <c r="X75" s="36" t="s">
        <v>239</v>
      </c>
      <c r="Y75" s="36"/>
      <c r="Z75" s="36" t="s">
        <v>246</v>
      </c>
      <c r="AA75" s="36"/>
      <c r="AB75" s="36" t="s">
        <v>243</v>
      </c>
      <c r="AC75" s="36" t="s">
        <v>244</v>
      </c>
    </row>
    <row r="76" spans="1:29" ht="34.5" customHeight="1">
      <c r="A76" s="10">
        <v>74</v>
      </c>
      <c r="B76" s="36" t="s">
        <v>247</v>
      </c>
      <c r="C76" s="36">
        <v>7700204013</v>
      </c>
      <c r="D76" s="36" t="s">
        <v>34</v>
      </c>
      <c r="E76" s="36" t="s">
        <v>239</v>
      </c>
      <c r="F76" s="36" t="s">
        <v>248</v>
      </c>
      <c r="G76" s="36" t="s">
        <v>38</v>
      </c>
      <c r="H76" s="36" t="s">
        <v>38</v>
      </c>
      <c r="I76" s="36" t="s">
        <v>38</v>
      </c>
      <c r="J76" s="36" t="s">
        <v>16</v>
      </c>
      <c r="K76" s="36" t="s">
        <v>83</v>
      </c>
      <c r="L76" s="36" t="s">
        <v>38</v>
      </c>
      <c r="M76" s="36" t="s">
        <v>38</v>
      </c>
      <c r="N76" s="36">
        <v>76</v>
      </c>
      <c r="O76" s="36" t="s">
        <v>241</v>
      </c>
      <c r="P76" s="36"/>
      <c r="Q76" s="36" t="s">
        <v>249</v>
      </c>
      <c r="R76" s="36">
        <v>154</v>
      </c>
      <c r="S76" s="5">
        <v>0</v>
      </c>
      <c r="T76" s="36">
        <v>50000000</v>
      </c>
      <c r="U76" s="36">
        <f>T76*R76</f>
        <v>7700000000</v>
      </c>
      <c r="V76" s="36">
        <v>150000000</v>
      </c>
      <c r="W76" s="5">
        <f t="shared" si="10"/>
        <v>0</v>
      </c>
      <c r="X76" s="36" t="s">
        <v>239</v>
      </c>
      <c r="Y76" s="36"/>
      <c r="Z76" s="36" t="s">
        <v>250</v>
      </c>
      <c r="AA76" s="36"/>
      <c r="AB76" s="36" t="s">
        <v>251</v>
      </c>
      <c r="AC76" s="36" t="s">
        <v>252</v>
      </c>
    </row>
    <row r="77" spans="1:29" ht="36" customHeight="1">
      <c r="A77" s="10">
        <v>75</v>
      </c>
      <c r="B77" s="36" t="s">
        <v>253</v>
      </c>
      <c r="C77" s="36" t="s">
        <v>83</v>
      </c>
      <c r="D77" s="36" t="s">
        <v>34</v>
      </c>
      <c r="E77" s="36" t="s">
        <v>239</v>
      </c>
      <c r="F77" s="36" t="s">
        <v>254</v>
      </c>
      <c r="G77" s="36" t="s">
        <v>37</v>
      </c>
      <c r="H77" s="36" t="s">
        <v>38</v>
      </c>
      <c r="I77" s="36" t="s">
        <v>38</v>
      </c>
      <c r="J77" s="36" t="s">
        <v>38</v>
      </c>
      <c r="K77" s="36" t="s">
        <v>38</v>
      </c>
      <c r="L77" s="36" t="s">
        <v>38</v>
      </c>
      <c r="M77" s="36">
        <v>1732</v>
      </c>
      <c r="N77" s="36">
        <v>137</v>
      </c>
      <c r="O77" s="36" t="s">
        <v>241</v>
      </c>
      <c r="P77" s="36"/>
      <c r="Q77" s="36" t="s">
        <v>255</v>
      </c>
      <c r="R77" s="37">
        <v>1035.57</v>
      </c>
      <c r="S77" s="4">
        <v>0</v>
      </c>
      <c r="T77" s="37">
        <v>50000000</v>
      </c>
      <c r="U77" s="36">
        <f>T77*R77</f>
        <v>51778500000</v>
      </c>
      <c r="V77" s="36">
        <v>100000000</v>
      </c>
      <c r="W77" s="5">
        <f t="shared" si="10"/>
        <v>0</v>
      </c>
      <c r="X77" s="36" t="s">
        <v>239</v>
      </c>
      <c r="Y77" s="36"/>
      <c r="Z77" s="36" t="s">
        <v>256</v>
      </c>
      <c r="AA77" s="36"/>
      <c r="AB77" s="36" t="s">
        <v>257</v>
      </c>
      <c r="AC77" s="36" t="s">
        <v>258</v>
      </c>
    </row>
    <row r="78" spans="1:29" ht="33" customHeight="1">
      <c r="A78" s="10">
        <v>76</v>
      </c>
      <c r="B78" s="36" t="s">
        <v>259</v>
      </c>
      <c r="C78" s="36" t="s">
        <v>83</v>
      </c>
      <c r="D78" s="36" t="s">
        <v>34</v>
      </c>
      <c r="E78" s="36" t="s">
        <v>239</v>
      </c>
      <c r="F78" s="36" t="s">
        <v>254</v>
      </c>
      <c r="G78" s="36" t="s">
        <v>37</v>
      </c>
      <c r="H78" s="36" t="s">
        <v>38</v>
      </c>
      <c r="I78" s="36" t="s">
        <v>38</v>
      </c>
      <c r="J78" s="36" t="s">
        <v>38</v>
      </c>
      <c r="K78" s="36" t="s">
        <v>38</v>
      </c>
      <c r="L78" s="36" t="s">
        <v>38</v>
      </c>
      <c r="M78" s="36">
        <v>1732</v>
      </c>
      <c r="N78" s="36">
        <v>137</v>
      </c>
      <c r="O78" s="36" t="s">
        <v>241</v>
      </c>
      <c r="P78" s="36"/>
      <c r="Q78" s="36" t="s">
        <v>255</v>
      </c>
      <c r="R78" s="37">
        <v>1036</v>
      </c>
      <c r="S78" s="4">
        <v>0</v>
      </c>
      <c r="T78" s="37">
        <v>50000000</v>
      </c>
      <c r="U78" s="36">
        <f>T78*R78</f>
        <v>51800000000</v>
      </c>
      <c r="V78" s="36">
        <v>100000000</v>
      </c>
      <c r="W78" s="5">
        <f t="shared" si="10"/>
        <v>0</v>
      </c>
      <c r="X78" s="36" t="s">
        <v>239</v>
      </c>
      <c r="Y78" s="36"/>
      <c r="Z78" s="36" t="s">
        <v>256</v>
      </c>
      <c r="AA78" s="36"/>
      <c r="AB78" s="36" t="s">
        <v>257</v>
      </c>
      <c r="AC78" s="36" t="s">
        <v>260</v>
      </c>
    </row>
    <row r="79" spans="1:29" ht="39" customHeight="1">
      <c r="A79" s="10">
        <v>77</v>
      </c>
      <c r="B79" s="5" t="s">
        <v>261</v>
      </c>
      <c r="C79" s="38" t="s">
        <v>83</v>
      </c>
      <c r="D79" s="5" t="s">
        <v>34</v>
      </c>
      <c r="E79" s="36" t="s">
        <v>239</v>
      </c>
      <c r="F79" s="4" t="s">
        <v>262</v>
      </c>
      <c r="G79" s="39" t="s">
        <v>263</v>
      </c>
      <c r="H79" s="40" t="s">
        <v>38</v>
      </c>
      <c r="I79" s="41" t="s">
        <v>38</v>
      </c>
      <c r="J79" s="40" t="s">
        <v>38</v>
      </c>
      <c r="K79" s="4" t="s">
        <v>264</v>
      </c>
      <c r="L79" s="5">
        <v>532</v>
      </c>
      <c r="M79" s="5">
        <v>2480</v>
      </c>
      <c r="N79" s="5">
        <v>76</v>
      </c>
      <c r="O79" s="5" t="s">
        <v>241</v>
      </c>
      <c r="P79" s="5"/>
      <c r="Q79" s="5" t="s">
        <v>265</v>
      </c>
      <c r="R79" s="4">
        <v>147.61000000000001</v>
      </c>
      <c r="S79" s="4">
        <v>90</v>
      </c>
      <c r="T79" s="42">
        <v>50000000</v>
      </c>
      <c r="U79" s="36">
        <f>R79*T79</f>
        <v>7380500000.000001</v>
      </c>
      <c r="V79" s="36">
        <v>100000000</v>
      </c>
      <c r="W79" s="43">
        <f>V79*S79</f>
        <v>9000000000</v>
      </c>
      <c r="X79" s="36" t="s">
        <v>239</v>
      </c>
      <c r="Y79" s="36"/>
      <c r="Z79" s="5" t="s">
        <v>266</v>
      </c>
      <c r="AA79" s="5"/>
      <c r="AB79" s="5" t="s">
        <v>267</v>
      </c>
      <c r="AC79" s="5" t="s">
        <v>268</v>
      </c>
    </row>
    <row r="80" spans="1:29" ht="30">
      <c r="A80" s="10">
        <v>78</v>
      </c>
      <c r="B80" s="5" t="s">
        <v>269</v>
      </c>
      <c r="C80" s="5"/>
      <c r="D80" s="5"/>
      <c r="E80" s="36"/>
      <c r="F80" s="4"/>
      <c r="G80" s="39"/>
      <c r="H80" s="40"/>
      <c r="I80" s="41"/>
      <c r="J80" s="40"/>
      <c r="K80" s="4"/>
      <c r="L80" s="5"/>
      <c r="M80" s="5"/>
      <c r="N80" s="5"/>
      <c r="O80" s="5"/>
      <c r="P80" s="5"/>
      <c r="Q80" s="5" t="s">
        <v>265</v>
      </c>
      <c r="R80" s="44">
        <v>160.36000000000001</v>
      </c>
      <c r="S80" s="4">
        <v>0</v>
      </c>
      <c r="T80" s="4">
        <v>0</v>
      </c>
      <c r="U80" s="4">
        <v>0</v>
      </c>
      <c r="V80" s="36">
        <v>100000000</v>
      </c>
      <c r="W80" s="4">
        <v>0</v>
      </c>
      <c r="X80" s="36"/>
      <c r="Y80" s="36"/>
      <c r="Z80" s="5"/>
      <c r="AA80" s="5"/>
      <c r="AB80" s="5"/>
      <c r="AC80" s="5"/>
    </row>
    <row r="81" spans="1:29" ht="36.75" customHeight="1">
      <c r="A81" s="10">
        <v>79</v>
      </c>
      <c r="B81" s="5" t="s">
        <v>269</v>
      </c>
      <c r="C81" s="38" t="s">
        <v>83</v>
      </c>
      <c r="D81" s="5" t="s">
        <v>34</v>
      </c>
      <c r="E81" s="36" t="s">
        <v>239</v>
      </c>
      <c r="F81" s="4" t="s">
        <v>262</v>
      </c>
      <c r="G81" s="39" t="s">
        <v>263</v>
      </c>
      <c r="H81" s="40" t="s">
        <v>38</v>
      </c>
      <c r="I81" s="41" t="s">
        <v>38</v>
      </c>
      <c r="J81" s="40" t="s">
        <v>38</v>
      </c>
      <c r="K81" s="4" t="s">
        <v>264</v>
      </c>
      <c r="L81" s="5">
        <v>532</v>
      </c>
      <c r="M81" s="5">
        <v>2480</v>
      </c>
      <c r="N81" s="5">
        <v>76</v>
      </c>
      <c r="O81" s="5" t="s">
        <v>241</v>
      </c>
      <c r="P81" s="5"/>
      <c r="Q81" s="5" t="s">
        <v>265</v>
      </c>
      <c r="R81" s="4">
        <v>160.36000000000001</v>
      </c>
      <c r="S81" s="4">
        <v>0</v>
      </c>
      <c r="T81" s="42">
        <v>50000000</v>
      </c>
      <c r="U81" s="36">
        <f t="shared" ref="U81:U91" si="11">T81*R81</f>
        <v>8018000000.000001</v>
      </c>
      <c r="V81" s="36">
        <v>100000000</v>
      </c>
      <c r="W81" s="4">
        <v>0</v>
      </c>
      <c r="X81" s="36" t="s">
        <v>239</v>
      </c>
      <c r="Y81" s="36"/>
      <c r="Z81" s="5" t="s">
        <v>266</v>
      </c>
      <c r="AA81" s="5"/>
      <c r="AB81" s="5" t="s">
        <v>267</v>
      </c>
      <c r="AC81" s="5" t="s">
        <v>268</v>
      </c>
    </row>
    <row r="82" spans="1:29" ht="36.75" customHeight="1">
      <c r="A82" s="10">
        <v>80</v>
      </c>
      <c r="B82" s="5" t="s">
        <v>83</v>
      </c>
      <c r="C82" s="38" t="s">
        <v>83</v>
      </c>
      <c r="D82" s="5" t="s">
        <v>34</v>
      </c>
      <c r="E82" s="5" t="s">
        <v>270</v>
      </c>
      <c r="F82" s="5" t="s">
        <v>271</v>
      </c>
      <c r="G82" s="5" t="s">
        <v>38</v>
      </c>
      <c r="H82" s="5" t="s">
        <v>38</v>
      </c>
      <c r="I82" s="45" t="s">
        <v>15</v>
      </c>
      <c r="J82" s="5"/>
      <c r="K82" s="5" t="s">
        <v>272</v>
      </c>
      <c r="L82" s="5" t="s">
        <v>272</v>
      </c>
      <c r="M82" s="5" t="s">
        <v>272</v>
      </c>
      <c r="N82" s="5" t="s">
        <v>272</v>
      </c>
      <c r="O82" s="5" t="s">
        <v>241</v>
      </c>
      <c r="P82" s="5"/>
      <c r="Q82" s="5" t="s">
        <v>273</v>
      </c>
      <c r="R82" s="4">
        <v>173</v>
      </c>
      <c r="S82" s="4">
        <v>0</v>
      </c>
      <c r="T82" s="42">
        <v>50000000</v>
      </c>
      <c r="U82" s="36">
        <f t="shared" si="11"/>
        <v>8650000000</v>
      </c>
      <c r="V82" s="36">
        <v>150000000</v>
      </c>
      <c r="W82" s="5">
        <f>V82*S82</f>
        <v>0</v>
      </c>
      <c r="X82" s="5" t="s">
        <v>270</v>
      </c>
      <c r="Y82" s="5"/>
      <c r="Z82" s="5" t="s">
        <v>274</v>
      </c>
      <c r="AA82" s="5"/>
      <c r="AB82" s="5" t="s">
        <v>275</v>
      </c>
      <c r="AC82" s="5" t="s">
        <v>276</v>
      </c>
    </row>
    <row r="83" spans="1:29" ht="35.25" customHeight="1">
      <c r="A83" s="10">
        <v>81</v>
      </c>
      <c r="B83" s="5" t="s">
        <v>83</v>
      </c>
      <c r="C83" s="38" t="s">
        <v>83</v>
      </c>
      <c r="D83" s="5" t="s">
        <v>34</v>
      </c>
      <c r="E83" s="5" t="s">
        <v>239</v>
      </c>
      <c r="F83" s="5" t="s">
        <v>277</v>
      </c>
      <c r="G83" s="5" t="s">
        <v>38</v>
      </c>
      <c r="H83" s="5" t="s">
        <v>38</v>
      </c>
      <c r="I83" s="5" t="s">
        <v>38</v>
      </c>
      <c r="J83" s="5" t="s">
        <v>16</v>
      </c>
      <c r="K83" s="5">
        <v>303</v>
      </c>
      <c r="L83" s="5" t="s">
        <v>83</v>
      </c>
      <c r="M83" s="5" t="s">
        <v>83</v>
      </c>
      <c r="N83" s="5">
        <v>114</v>
      </c>
      <c r="O83" s="5" t="s">
        <v>241</v>
      </c>
      <c r="P83" s="5"/>
      <c r="Q83" s="5" t="s">
        <v>278</v>
      </c>
      <c r="R83" s="5">
        <v>21.98</v>
      </c>
      <c r="S83" s="5">
        <v>0</v>
      </c>
      <c r="T83" s="42">
        <v>50000000</v>
      </c>
      <c r="U83" s="36">
        <f t="shared" si="11"/>
        <v>1099000000</v>
      </c>
      <c r="V83" s="37">
        <v>150000000</v>
      </c>
      <c r="W83" s="5">
        <f t="shared" ref="W83:W89" si="12">V83*S83</f>
        <v>0</v>
      </c>
      <c r="X83" s="5" t="s">
        <v>239</v>
      </c>
      <c r="Y83" s="5"/>
      <c r="Z83" s="5" t="s">
        <v>274</v>
      </c>
      <c r="AA83" s="5"/>
      <c r="AB83" s="5" t="s">
        <v>279</v>
      </c>
      <c r="AC83" s="5"/>
    </row>
    <row r="84" spans="1:29" ht="35.25" customHeight="1">
      <c r="A84" s="10">
        <v>82</v>
      </c>
      <c r="B84" s="5" t="s">
        <v>83</v>
      </c>
      <c r="C84" s="38" t="s">
        <v>83</v>
      </c>
      <c r="D84" s="5" t="s">
        <v>34</v>
      </c>
      <c r="E84" s="5" t="s">
        <v>239</v>
      </c>
      <c r="F84" s="5" t="s">
        <v>277</v>
      </c>
      <c r="G84" s="5" t="s">
        <v>38</v>
      </c>
      <c r="H84" s="5" t="s">
        <v>38</v>
      </c>
      <c r="I84" s="5" t="s">
        <v>38</v>
      </c>
      <c r="J84" s="5" t="s">
        <v>16</v>
      </c>
      <c r="K84" s="5">
        <v>301</v>
      </c>
      <c r="L84" s="5" t="s">
        <v>83</v>
      </c>
      <c r="M84" s="5" t="s">
        <v>83</v>
      </c>
      <c r="N84" s="5">
        <v>114</v>
      </c>
      <c r="O84" s="5" t="s">
        <v>241</v>
      </c>
      <c r="P84" s="5"/>
      <c r="Q84" s="5" t="s">
        <v>280</v>
      </c>
      <c r="R84" s="5">
        <v>9.75</v>
      </c>
      <c r="S84" s="5">
        <v>0</v>
      </c>
      <c r="T84" s="42">
        <v>50000000</v>
      </c>
      <c r="U84" s="36">
        <f t="shared" si="11"/>
        <v>487500000</v>
      </c>
      <c r="V84" s="37">
        <v>150000000</v>
      </c>
      <c r="W84" s="5">
        <f t="shared" si="12"/>
        <v>0</v>
      </c>
      <c r="X84" s="5" t="s">
        <v>239</v>
      </c>
      <c r="Y84" s="5"/>
      <c r="Z84" s="5" t="s">
        <v>274</v>
      </c>
      <c r="AA84" s="5"/>
      <c r="AB84" s="5" t="s">
        <v>279</v>
      </c>
      <c r="AC84" s="5" t="s">
        <v>281</v>
      </c>
    </row>
    <row r="85" spans="1:29" ht="36" customHeight="1">
      <c r="A85" s="10">
        <v>83</v>
      </c>
      <c r="B85" s="5" t="s">
        <v>83</v>
      </c>
      <c r="C85" s="38" t="s">
        <v>83</v>
      </c>
      <c r="D85" s="5" t="s">
        <v>34</v>
      </c>
      <c r="E85" s="5" t="s">
        <v>239</v>
      </c>
      <c r="F85" s="5" t="s">
        <v>277</v>
      </c>
      <c r="G85" s="5" t="s">
        <v>38</v>
      </c>
      <c r="H85" s="5" t="s">
        <v>38</v>
      </c>
      <c r="I85" s="5" t="s">
        <v>38</v>
      </c>
      <c r="J85" s="5" t="s">
        <v>16</v>
      </c>
      <c r="K85" s="5">
        <v>302</v>
      </c>
      <c r="L85" s="5" t="s">
        <v>83</v>
      </c>
      <c r="M85" s="5" t="s">
        <v>83</v>
      </c>
      <c r="N85" s="5">
        <v>114</v>
      </c>
      <c r="O85" s="5" t="s">
        <v>241</v>
      </c>
      <c r="P85" s="5"/>
      <c r="Q85" s="5" t="s">
        <v>282</v>
      </c>
      <c r="R85" s="5">
        <v>14.3</v>
      </c>
      <c r="S85" s="5">
        <v>0</v>
      </c>
      <c r="T85" s="42">
        <v>50000000</v>
      </c>
      <c r="U85" s="36">
        <f t="shared" si="11"/>
        <v>715000000</v>
      </c>
      <c r="V85" s="37">
        <v>150000000</v>
      </c>
      <c r="W85" s="5">
        <f t="shared" si="12"/>
        <v>0</v>
      </c>
      <c r="X85" s="5" t="s">
        <v>239</v>
      </c>
      <c r="Y85" s="5"/>
      <c r="Z85" s="5" t="s">
        <v>274</v>
      </c>
      <c r="AA85" s="5"/>
      <c r="AB85" s="5" t="s">
        <v>279</v>
      </c>
      <c r="AC85" s="5" t="s">
        <v>283</v>
      </c>
    </row>
    <row r="86" spans="1:29" ht="33.75" customHeight="1">
      <c r="A86" s="10">
        <v>84</v>
      </c>
      <c r="B86" s="5" t="s">
        <v>83</v>
      </c>
      <c r="C86" s="38" t="s">
        <v>83</v>
      </c>
      <c r="D86" s="5" t="s">
        <v>34</v>
      </c>
      <c r="E86" s="5" t="s">
        <v>239</v>
      </c>
      <c r="F86" s="5" t="s">
        <v>277</v>
      </c>
      <c r="G86" s="5" t="s">
        <v>38</v>
      </c>
      <c r="H86" s="5" t="s">
        <v>38</v>
      </c>
      <c r="I86" s="5" t="s">
        <v>38</v>
      </c>
      <c r="J86" s="5" t="s">
        <v>16</v>
      </c>
      <c r="K86" s="5">
        <v>298</v>
      </c>
      <c r="L86" s="5" t="s">
        <v>83</v>
      </c>
      <c r="M86" s="5" t="s">
        <v>83</v>
      </c>
      <c r="N86" s="5">
        <v>114</v>
      </c>
      <c r="O86" s="5" t="s">
        <v>241</v>
      </c>
      <c r="P86" s="5"/>
      <c r="Q86" s="5" t="s">
        <v>284</v>
      </c>
      <c r="R86" s="5">
        <v>23.77</v>
      </c>
      <c r="S86" s="5">
        <v>0</v>
      </c>
      <c r="T86" s="42">
        <v>50000000</v>
      </c>
      <c r="U86" s="36">
        <f t="shared" si="11"/>
        <v>1188500000</v>
      </c>
      <c r="V86" s="37">
        <v>150000000</v>
      </c>
      <c r="W86" s="5">
        <f t="shared" si="12"/>
        <v>0</v>
      </c>
      <c r="X86" s="36" t="s">
        <v>239</v>
      </c>
      <c r="Y86" s="36"/>
      <c r="Z86" s="5" t="s">
        <v>274</v>
      </c>
      <c r="AA86" s="5"/>
      <c r="AB86" s="5" t="s">
        <v>279</v>
      </c>
      <c r="AC86" s="5"/>
    </row>
    <row r="87" spans="1:29" ht="34.5" customHeight="1">
      <c r="A87" s="10">
        <v>85</v>
      </c>
      <c r="B87" s="5" t="s">
        <v>83</v>
      </c>
      <c r="C87" s="38" t="s">
        <v>83</v>
      </c>
      <c r="D87" s="5" t="s">
        <v>34</v>
      </c>
      <c r="E87" s="5" t="s">
        <v>239</v>
      </c>
      <c r="F87" s="5" t="s">
        <v>277</v>
      </c>
      <c r="G87" s="5" t="s">
        <v>38</v>
      </c>
      <c r="H87" s="5" t="s">
        <v>38</v>
      </c>
      <c r="I87" s="5" t="s">
        <v>38</v>
      </c>
      <c r="J87" s="5" t="s">
        <v>16</v>
      </c>
      <c r="K87" s="5">
        <v>304</v>
      </c>
      <c r="L87" s="5" t="s">
        <v>83</v>
      </c>
      <c r="M87" s="5" t="s">
        <v>83</v>
      </c>
      <c r="N87" s="5">
        <v>114</v>
      </c>
      <c r="O87" s="5" t="s">
        <v>241</v>
      </c>
      <c r="P87" s="5"/>
      <c r="Q87" s="5" t="s">
        <v>285</v>
      </c>
      <c r="R87" s="5">
        <v>25.34</v>
      </c>
      <c r="S87" s="5">
        <v>0</v>
      </c>
      <c r="T87" s="42">
        <v>50000000</v>
      </c>
      <c r="U87" s="36">
        <f t="shared" si="11"/>
        <v>1267000000</v>
      </c>
      <c r="V87" s="37">
        <v>150000000</v>
      </c>
      <c r="W87" s="5">
        <f t="shared" si="12"/>
        <v>0</v>
      </c>
      <c r="X87" s="36" t="s">
        <v>239</v>
      </c>
      <c r="Y87" s="36"/>
      <c r="Z87" s="5" t="s">
        <v>274</v>
      </c>
      <c r="AA87" s="5"/>
      <c r="AB87" s="5" t="s">
        <v>239</v>
      </c>
      <c r="AC87" s="5" t="s">
        <v>281</v>
      </c>
    </row>
    <row r="88" spans="1:29" ht="36.75" customHeight="1">
      <c r="A88" s="10">
        <v>86</v>
      </c>
      <c r="B88" s="5" t="s">
        <v>83</v>
      </c>
      <c r="C88" s="38" t="s">
        <v>83</v>
      </c>
      <c r="D88" s="5" t="s">
        <v>34</v>
      </c>
      <c r="E88" s="5" t="s">
        <v>239</v>
      </c>
      <c r="F88" s="5" t="s">
        <v>277</v>
      </c>
      <c r="G88" s="5" t="s">
        <v>38</v>
      </c>
      <c r="H88" s="5" t="s">
        <v>38</v>
      </c>
      <c r="I88" s="5" t="s">
        <v>38</v>
      </c>
      <c r="J88" s="5" t="s">
        <v>16</v>
      </c>
      <c r="K88" s="5">
        <v>299</v>
      </c>
      <c r="L88" s="5" t="s">
        <v>83</v>
      </c>
      <c r="M88" s="5" t="s">
        <v>83</v>
      </c>
      <c r="N88" s="5">
        <v>114</v>
      </c>
      <c r="O88" s="5" t="s">
        <v>241</v>
      </c>
      <c r="P88" s="5"/>
      <c r="Q88" s="5" t="s">
        <v>286</v>
      </c>
      <c r="R88" s="5">
        <v>14.12</v>
      </c>
      <c r="S88" s="5">
        <v>0</v>
      </c>
      <c r="T88" s="42">
        <v>50000000</v>
      </c>
      <c r="U88" s="36">
        <f t="shared" si="11"/>
        <v>706000000</v>
      </c>
      <c r="V88" s="37">
        <v>150000000</v>
      </c>
      <c r="W88" s="5">
        <f t="shared" si="12"/>
        <v>0</v>
      </c>
      <c r="X88" s="36" t="s">
        <v>239</v>
      </c>
      <c r="Y88" s="36"/>
      <c r="Z88" s="5" t="s">
        <v>274</v>
      </c>
      <c r="AA88" s="5"/>
      <c r="AB88" s="5"/>
      <c r="AC88" s="5" t="s">
        <v>281</v>
      </c>
    </row>
    <row r="89" spans="1:29" ht="32.25" customHeight="1">
      <c r="A89" s="10">
        <v>87</v>
      </c>
      <c r="B89" s="5" t="s">
        <v>83</v>
      </c>
      <c r="C89" s="38" t="s">
        <v>83</v>
      </c>
      <c r="D89" s="5" t="s">
        <v>34</v>
      </c>
      <c r="E89" s="5" t="s">
        <v>239</v>
      </c>
      <c r="F89" s="5" t="s">
        <v>277</v>
      </c>
      <c r="G89" s="5" t="s">
        <v>38</v>
      </c>
      <c r="H89" s="5" t="s">
        <v>38</v>
      </c>
      <c r="I89" s="5" t="s">
        <v>38</v>
      </c>
      <c r="J89" s="5" t="s">
        <v>16</v>
      </c>
      <c r="K89" s="5">
        <v>300</v>
      </c>
      <c r="L89" s="5" t="s">
        <v>83</v>
      </c>
      <c r="M89" s="5"/>
      <c r="N89" s="5">
        <v>114</v>
      </c>
      <c r="O89" s="5" t="s">
        <v>241</v>
      </c>
      <c r="P89" s="5"/>
      <c r="Q89" s="5" t="s">
        <v>287</v>
      </c>
      <c r="R89" s="5">
        <v>29.75</v>
      </c>
      <c r="S89" s="5">
        <v>0</v>
      </c>
      <c r="T89" s="42">
        <v>50000000</v>
      </c>
      <c r="U89" s="36">
        <f t="shared" si="11"/>
        <v>1487500000</v>
      </c>
      <c r="V89" s="37">
        <v>150000000</v>
      </c>
      <c r="W89" s="5">
        <f t="shared" si="12"/>
        <v>0</v>
      </c>
      <c r="X89" s="36" t="s">
        <v>239</v>
      </c>
      <c r="Y89" s="36"/>
      <c r="Z89" s="5" t="s">
        <v>274</v>
      </c>
      <c r="AA89" s="5"/>
      <c r="AB89" s="5" t="s">
        <v>279</v>
      </c>
      <c r="AC89" s="5"/>
    </row>
    <row r="90" spans="1:29" ht="31.5" customHeight="1">
      <c r="A90" s="10"/>
      <c r="B90" s="5" t="s">
        <v>288</v>
      </c>
      <c r="C90" s="38" t="s">
        <v>83</v>
      </c>
      <c r="D90" s="5" t="s">
        <v>289</v>
      </c>
      <c r="E90" s="5" t="s">
        <v>239</v>
      </c>
      <c r="F90" s="5" t="s">
        <v>290</v>
      </c>
      <c r="G90" s="45" t="s">
        <v>13</v>
      </c>
      <c r="H90" s="5" t="s">
        <v>38</v>
      </c>
      <c r="I90" s="5" t="s">
        <v>38</v>
      </c>
      <c r="J90" s="5" t="s">
        <v>38</v>
      </c>
      <c r="K90" s="5">
        <v>0</v>
      </c>
      <c r="L90" s="5">
        <v>1768</v>
      </c>
      <c r="M90" s="5">
        <v>3250</v>
      </c>
      <c r="N90" s="5">
        <v>76</v>
      </c>
      <c r="O90" s="5" t="s">
        <v>241</v>
      </c>
      <c r="P90" s="5">
        <v>3</v>
      </c>
      <c r="Q90" s="5" t="s">
        <v>291</v>
      </c>
      <c r="R90" s="5">
        <v>55.48</v>
      </c>
      <c r="S90" s="5">
        <v>45</v>
      </c>
      <c r="T90" s="36">
        <v>300000000</v>
      </c>
      <c r="U90" s="46">
        <f t="shared" si="11"/>
        <v>16644000000</v>
      </c>
      <c r="V90" s="46">
        <v>200000000</v>
      </c>
      <c r="W90" s="46">
        <f>V90*S90</f>
        <v>9000000000</v>
      </c>
      <c r="X90" s="36" t="s">
        <v>239</v>
      </c>
      <c r="Y90" s="5" t="s">
        <v>290</v>
      </c>
      <c r="Z90" s="5" t="s">
        <v>292</v>
      </c>
      <c r="AA90" s="5">
        <v>9431834391</v>
      </c>
      <c r="AB90" s="5" t="s">
        <v>292</v>
      </c>
      <c r="AC90" s="4"/>
    </row>
    <row r="91" spans="1:29" ht="36.75" customHeight="1">
      <c r="A91" s="10"/>
      <c r="B91" s="5" t="s">
        <v>83</v>
      </c>
      <c r="C91" s="38" t="s">
        <v>83</v>
      </c>
      <c r="D91" s="5" t="s">
        <v>289</v>
      </c>
      <c r="E91" s="5" t="s">
        <v>239</v>
      </c>
      <c r="F91" s="5" t="s">
        <v>290</v>
      </c>
      <c r="G91" s="45" t="s">
        <v>13</v>
      </c>
      <c r="H91" s="5" t="s">
        <v>38</v>
      </c>
      <c r="I91" s="5" t="s">
        <v>38</v>
      </c>
      <c r="J91" s="5" t="s">
        <v>38</v>
      </c>
      <c r="K91" s="5">
        <v>0</v>
      </c>
      <c r="L91" s="5">
        <v>1768</v>
      </c>
      <c r="M91" s="5">
        <v>3249</v>
      </c>
      <c r="N91" s="5">
        <v>76</v>
      </c>
      <c r="O91" s="5" t="s">
        <v>241</v>
      </c>
      <c r="P91" s="5">
        <v>3</v>
      </c>
      <c r="Q91" s="5" t="s">
        <v>291</v>
      </c>
      <c r="R91" s="5">
        <v>50.44</v>
      </c>
      <c r="S91" s="5">
        <v>40</v>
      </c>
      <c r="T91" s="36">
        <v>300000000</v>
      </c>
      <c r="U91" s="46">
        <f t="shared" si="11"/>
        <v>15132000000</v>
      </c>
      <c r="V91" s="46">
        <v>200000000</v>
      </c>
      <c r="W91" s="46">
        <f>V91*S91</f>
        <v>8000000000</v>
      </c>
      <c r="X91" s="36" t="s">
        <v>239</v>
      </c>
      <c r="Y91" s="5" t="s">
        <v>290</v>
      </c>
      <c r="Z91" s="5" t="s">
        <v>292</v>
      </c>
      <c r="AA91" s="5">
        <v>9431834391</v>
      </c>
      <c r="AB91" s="5" t="s">
        <v>292</v>
      </c>
      <c r="AC91" s="4"/>
    </row>
    <row r="92" spans="1:29">
      <c r="A92" s="10"/>
      <c r="B92" s="5" t="s">
        <v>293</v>
      </c>
      <c r="C92" s="38" t="s">
        <v>83</v>
      </c>
      <c r="D92" s="5" t="s">
        <v>228</v>
      </c>
      <c r="E92" s="5" t="s">
        <v>239</v>
      </c>
      <c r="F92" s="5" t="s">
        <v>294</v>
      </c>
      <c r="G92" s="5" t="s">
        <v>38</v>
      </c>
      <c r="H92" s="5" t="s">
        <v>38</v>
      </c>
      <c r="I92" s="5" t="s">
        <v>38</v>
      </c>
      <c r="J92" s="5" t="s">
        <v>16</v>
      </c>
      <c r="K92" s="5" t="s">
        <v>83</v>
      </c>
      <c r="L92" s="5" t="s">
        <v>83</v>
      </c>
      <c r="M92" s="5" t="s">
        <v>83</v>
      </c>
      <c r="N92" s="5"/>
      <c r="O92" s="5"/>
      <c r="P92" s="5"/>
      <c r="Q92" s="5" t="s">
        <v>295</v>
      </c>
      <c r="R92" s="5">
        <v>2983.74</v>
      </c>
      <c r="S92" s="5">
        <v>2983.74</v>
      </c>
      <c r="T92" s="36">
        <f>U92/R92</f>
        <v>33514984.549592126</v>
      </c>
      <c r="U92" s="36">
        <v>100000000000</v>
      </c>
      <c r="V92" s="46">
        <f>W92/S92</f>
        <v>100544953.64877638</v>
      </c>
      <c r="W92" s="46">
        <v>300000000000</v>
      </c>
      <c r="X92" s="36" t="s">
        <v>239</v>
      </c>
      <c r="Y92" s="5"/>
      <c r="Z92" s="5" t="s">
        <v>294</v>
      </c>
      <c r="AA92" s="5"/>
      <c r="AB92" s="5" t="s">
        <v>294</v>
      </c>
      <c r="AC92" s="4"/>
    </row>
    <row r="93" spans="1:29" ht="39" customHeight="1">
      <c r="A93" s="10">
        <v>88</v>
      </c>
      <c r="B93" s="48" t="s">
        <v>296</v>
      </c>
      <c r="C93" s="48">
        <v>7700124178</v>
      </c>
      <c r="D93" s="6" t="s">
        <v>228</v>
      </c>
      <c r="E93" s="49" t="s">
        <v>297</v>
      </c>
      <c r="F93" s="6" t="s">
        <v>228</v>
      </c>
      <c r="G93" s="6" t="s">
        <v>37</v>
      </c>
      <c r="H93" s="6" t="s">
        <v>38</v>
      </c>
      <c r="I93" s="6" t="s">
        <v>38</v>
      </c>
      <c r="J93" s="6" t="s">
        <v>38</v>
      </c>
      <c r="K93" s="6" t="s">
        <v>38</v>
      </c>
      <c r="L93" s="6">
        <v>485</v>
      </c>
      <c r="M93" s="6">
        <v>2900</v>
      </c>
      <c r="N93" s="6">
        <v>1</v>
      </c>
      <c r="O93" s="6"/>
      <c r="P93" s="6"/>
      <c r="Q93" s="6" t="s">
        <v>298</v>
      </c>
      <c r="R93" s="75">
        <v>943.55</v>
      </c>
      <c r="S93" s="6">
        <v>0</v>
      </c>
      <c r="T93" s="47">
        <v>10000000</v>
      </c>
      <c r="U93" s="49">
        <f>T93*R93</f>
        <v>9435500000</v>
      </c>
      <c r="V93" s="47">
        <v>200000000</v>
      </c>
      <c r="W93" s="6">
        <v>0</v>
      </c>
      <c r="X93" s="49" t="s">
        <v>297</v>
      </c>
      <c r="Y93" s="49"/>
      <c r="Z93" s="6" t="s">
        <v>299</v>
      </c>
      <c r="AA93" s="6">
        <v>9481633757</v>
      </c>
      <c r="AB93" s="6" t="s">
        <v>300</v>
      </c>
      <c r="AC93" s="6" t="s">
        <v>301</v>
      </c>
    </row>
    <row r="94" spans="1:29" ht="35.25" customHeight="1">
      <c r="A94" s="10">
        <v>89</v>
      </c>
      <c r="B94" s="48" t="s">
        <v>302</v>
      </c>
      <c r="C94" s="48" t="s">
        <v>83</v>
      </c>
      <c r="D94" s="6" t="s">
        <v>228</v>
      </c>
      <c r="E94" s="49" t="s">
        <v>297</v>
      </c>
      <c r="F94" s="6" t="s">
        <v>228</v>
      </c>
      <c r="G94" s="6" t="s">
        <v>37</v>
      </c>
      <c r="H94" s="6" t="s">
        <v>38</v>
      </c>
      <c r="I94" s="6" t="s">
        <v>38</v>
      </c>
      <c r="J94" s="6" t="s">
        <v>38</v>
      </c>
      <c r="K94" s="6" t="s">
        <v>38</v>
      </c>
      <c r="L94" s="6">
        <v>485</v>
      </c>
      <c r="M94" s="6">
        <v>2900</v>
      </c>
      <c r="N94" s="6">
        <v>1</v>
      </c>
      <c r="O94" s="6"/>
      <c r="P94" s="6"/>
      <c r="Q94" s="6" t="s">
        <v>298</v>
      </c>
      <c r="R94" s="75">
        <v>943.55</v>
      </c>
      <c r="S94" s="6">
        <v>0</v>
      </c>
      <c r="T94" s="47">
        <v>10000000</v>
      </c>
      <c r="U94" s="49">
        <f>T94*R94</f>
        <v>9435500000</v>
      </c>
      <c r="V94" s="47">
        <v>200000000</v>
      </c>
      <c r="W94" s="6">
        <v>0</v>
      </c>
      <c r="X94" s="49" t="s">
        <v>297</v>
      </c>
      <c r="Y94" s="49"/>
      <c r="Z94" s="6" t="s">
        <v>299</v>
      </c>
      <c r="AA94" s="6">
        <v>9481633757</v>
      </c>
      <c r="AB94" s="6" t="s">
        <v>300</v>
      </c>
      <c r="AC94" s="6" t="s">
        <v>301</v>
      </c>
    </row>
    <row r="95" spans="1:29" ht="35.25" customHeight="1">
      <c r="A95" s="10">
        <v>90</v>
      </c>
      <c r="B95" s="48" t="s">
        <v>83</v>
      </c>
      <c r="C95" s="48" t="s">
        <v>83</v>
      </c>
      <c r="D95" s="6" t="s">
        <v>34</v>
      </c>
      <c r="E95" s="49" t="s">
        <v>297</v>
      </c>
      <c r="F95" s="6" t="s">
        <v>303</v>
      </c>
      <c r="G95" s="6" t="s">
        <v>37</v>
      </c>
      <c r="H95" s="6" t="s">
        <v>38</v>
      </c>
      <c r="I95" s="6" t="s">
        <v>38</v>
      </c>
      <c r="J95" s="6" t="s">
        <v>38</v>
      </c>
      <c r="K95" s="6" t="s">
        <v>38</v>
      </c>
      <c r="L95" s="6"/>
      <c r="M95" s="6">
        <v>486</v>
      </c>
      <c r="N95" s="6">
        <v>1</v>
      </c>
      <c r="O95" s="6"/>
      <c r="P95" s="6"/>
      <c r="Q95" s="6" t="s">
        <v>38</v>
      </c>
      <c r="R95" s="6">
        <v>1184.31</v>
      </c>
      <c r="S95" s="6">
        <v>0</v>
      </c>
      <c r="T95" s="47">
        <v>10000000</v>
      </c>
      <c r="U95" s="49">
        <f>T95*R95</f>
        <v>11843100000</v>
      </c>
      <c r="V95" s="47">
        <v>200000000</v>
      </c>
      <c r="W95" s="6">
        <v>0</v>
      </c>
      <c r="X95" s="49" t="s">
        <v>297</v>
      </c>
      <c r="Y95" s="49"/>
      <c r="Z95" s="6" t="s">
        <v>304</v>
      </c>
      <c r="AA95" s="6">
        <v>9481633777</v>
      </c>
      <c r="AB95" s="6" t="s">
        <v>300</v>
      </c>
      <c r="AC95" s="6"/>
    </row>
    <row r="96" spans="1:29" ht="35.25" customHeight="1">
      <c r="A96" s="10">
        <v>91</v>
      </c>
      <c r="B96" s="48" t="s">
        <v>305</v>
      </c>
      <c r="C96" s="48">
        <v>7700296098</v>
      </c>
      <c r="D96" s="6" t="s">
        <v>34</v>
      </c>
      <c r="E96" s="49" t="s">
        <v>297</v>
      </c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 t="s">
        <v>306</v>
      </c>
      <c r="R96" s="75">
        <v>300</v>
      </c>
      <c r="S96" s="6">
        <v>0</v>
      </c>
      <c r="T96" s="47">
        <v>10000000</v>
      </c>
      <c r="U96" s="49">
        <f>T96*R96</f>
        <v>3000000000</v>
      </c>
      <c r="V96" s="47">
        <v>150000000</v>
      </c>
      <c r="W96" s="6">
        <v>0</v>
      </c>
      <c r="X96" s="49" t="s">
        <v>297</v>
      </c>
      <c r="Y96" s="49"/>
      <c r="Z96" s="6" t="s">
        <v>307</v>
      </c>
      <c r="AA96" s="6">
        <v>9481633777</v>
      </c>
      <c r="AB96" s="6" t="s">
        <v>300</v>
      </c>
      <c r="AC96" s="6"/>
    </row>
    <row r="97" spans="1:29" ht="33" customHeight="1">
      <c r="A97" s="10">
        <v>92</v>
      </c>
      <c r="B97" s="48" t="s">
        <v>83</v>
      </c>
      <c r="C97" s="48" t="s">
        <v>83</v>
      </c>
      <c r="D97" s="6" t="s">
        <v>34</v>
      </c>
      <c r="E97" s="6" t="s">
        <v>297</v>
      </c>
      <c r="F97" s="6" t="s">
        <v>308</v>
      </c>
      <c r="G97" s="6" t="s">
        <v>38</v>
      </c>
      <c r="H97" s="6" t="s">
        <v>38</v>
      </c>
      <c r="I97" s="6" t="s">
        <v>38</v>
      </c>
      <c r="J97" s="23" t="s">
        <v>16</v>
      </c>
      <c r="K97" s="50"/>
      <c r="L97" s="6"/>
      <c r="M97" s="51"/>
      <c r="N97" s="51"/>
      <c r="O97" s="1" t="s">
        <v>309</v>
      </c>
      <c r="P97" s="51"/>
      <c r="Q97" s="6" t="s">
        <v>310</v>
      </c>
      <c r="R97" s="75">
        <v>5000</v>
      </c>
      <c r="S97" s="75">
        <v>400</v>
      </c>
      <c r="T97" s="47">
        <v>10000000</v>
      </c>
      <c r="U97" s="49">
        <f>R97*T97</f>
        <v>50000000000</v>
      </c>
      <c r="V97" s="47">
        <v>200000000</v>
      </c>
      <c r="W97" s="47">
        <f>V97*S97</f>
        <v>80000000000</v>
      </c>
      <c r="X97" s="6" t="s">
        <v>297</v>
      </c>
      <c r="Y97" s="6"/>
      <c r="Z97" s="1" t="s">
        <v>311</v>
      </c>
      <c r="AA97" s="1"/>
      <c r="AB97" s="1"/>
      <c r="AC97" s="1" t="s">
        <v>312</v>
      </c>
    </row>
    <row r="98" spans="1:29" ht="36" customHeight="1">
      <c r="A98" s="10">
        <v>93</v>
      </c>
      <c r="B98" s="7" t="s">
        <v>313</v>
      </c>
      <c r="C98" s="7"/>
      <c r="D98" s="7" t="s">
        <v>34</v>
      </c>
      <c r="E98" s="7" t="s">
        <v>314</v>
      </c>
      <c r="F98" s="7" t="s">
        <v>315</v>
      </c>
      <c r="G98" s="76" t="s">
        <v>13</v>
      </c>
      <c r="H98" s="7" t="s">
        <v>38</v>
      </c>
      <c r="I98" s="7" t="s">
        <v>38</v>
      </c>
      <c r="J98" s="7"/>
      <c r="K98" s="7">
        <v>35</v>
      </c>
      <c r="L98" s="7" t="s">
        <v>83</v>
      </c>
      <c r="M98" s="7">
        <v>35</v>
      </c>
      <c r="N98" s="7">
        <v>60</v>
      </c>
      <c r="O98" s="7" t="s">
        <v>241</v>
      </c>
      <c r="P98" s="7"/>
      <c r="Q98" s="7" t="s">
        <v>316</v>
      </c>
      <c r="R98" s="7">
        <v>151.85</v>
      </c>
      <c r="S98" s="7">
        <v>0</v>
      </c>
      <c r="T98" s="52">
        <v>50000000</v>
      </c>
      <c r="U98" s="53">
        <f t="shared" ref="U98:U101" si="13">T98*R98</f>
        <v>7592500000</v>
      </c>
      <c r="V98" s="53">
        <v>100000000</v>
      </c>
      <c r="W98" s="52">
        <v>0</v>
      </c>
      <c r="X98" s="53" t="s">
        <v>314</v>
      </c>
      <c r="Y98" s="53"/>
      <c r="Z98" s="7" t="s">
        <v>317</v>
      </c>
      <c r="AA98" s="7"/>
      <c r="AB98" s="7" t="s">
        <v>318</v>
      </c>
      <c r="AC98" s="7"/>
    </row>
    <row r="99" spans="1:29" ht="37.5" customHeight="1">
      <c r="A99" s="10">
        <v>94</v>
      </c>
      <c r="B99" s="7" t="s">
        <v>319</v>
      </c>
      <c r="C99" s="7">
        <v>7700297620</v>
      </c>
      <c r="D99" s="7" t="s">
        <v>34</v>
      </c>
      <c r="E99" s="53" t="s">
        <v>314</v>
      </c>
      <c r="F99" s="7" t="s">
        <v>315</v>
      </c>
      <c r="G99" s="7" t="s">
        <v>37</v>
      </c>
      <c r="H99" s="7" t="s">
        <v>38</v>
      </c>
      <c r="I99" s="7" t="s">
        <v>38</v>
      </c>
      <c r="J99" s="7" t="s">
        <v>38</v>
      </c>
      <c r="K99" s="7" t="s">
        <v>38</v>
      </c>
      <c r="L99" s="7">
        <v>0</v>
      </c>
      <c r="M99" s="7">
        <v>37</v>
      </c>
      <c r="N99" s="7">
        <v>60</v>
      </c>
      <c r="O99" s="7"/>
      <c r="P99" s="7"/>
      <c r="Q99" s="7" t="s">
        <v>320</v>
      </c>
      <c r="R99" s="7">
        <v>139.5</v>
      </c>
      <c r="S99" s="7">
        <v>0</v>
      </c>
      <c r="T99" s="52">
        <v>50000000</v>
      </c>
      <c r="U99" s="53">
        <f t="shared" si="13"/>
        <v>6975000000</v>
      </c>
      <c r="V99" s="53">
        <v>100000000</v>
      </c>
      <c r="W99" s="52">
        <v>0</v>
      </c>
      <c r="X99" s="53" t="s">
        <v>314</v>
      </c>
      <c r="Y99" s="53"/>
      <c r="Z99" s="7" t="s">
        <v>317</v>
      </c>
      <c r="AA99" s="7"/>
      <c r="AB99" s="7" t="s">
        <v>321</v>
      </c>
      <c r="AC99" s="7"/>
    </row>
    <row r="100" spans="1:29" ht="36" customHeight="1">
      <c r="A100" s="10">
        <v>95</v>
      </c>
      <c r="B100" s="7" t="s">
        <v>322</v>
      </c>
      <c r="C100" s="7">
        <v>7700301979</v>
      </c>
      <c r="D100" s="7" t="s">
        <v>34</v>
      </c>
      <c r="E100" s="53" t="s">
        <v>314</v>
      </c>
      <c r="F100" s="7" t="s">
        <v>315</v>
      </c>
      <c r="G100" s="7" t="s">
        <v>38</v>
      </c>
      <c r="H100" s="7" t="s">
        <v>38</v>
      </c>
      <c r="I100" s="7" t="s">
        <v>38</v>
      </c>
      <c r="J100" s="7" t="s">
        <v>16</v>
      </c>
      <c r="K100" s="7" t="s">
        <v>83</v>
      </c>
      <c r="L100" s="7" t="s">
        <v>83</v>
      </c>
      <c r="M100" s="7" t="s">
        <v>83</v>
      </c>
      <c r="N100" s="7">
        <v>60</v>
      </c>
      <c r="O100" s="7" t="s">
        <v>241</v>
      </c>
      <c r="P100" s="7"/>
      <c r="Q100" s="7" t="s">
        <v>323</v>
      </c>
      <c r="R100" s="7">
        <v>260</v>
      </c>
      <c r="S100" s="7">
        <v>0</v>
      </c>
      <c r="T100" s="52">
        <v>50000000</v>
      </c>
      <c r="U100" s="53">
        <f t="shared" si="13"/>
        <v>13000000000</v>
      </c>
      <c r="V100" s="53">
        <v>100000000</v>
      </c>
      <c r="W100" s="52">
        <v>0</v>
      </c>
      <c r="X100" s="53" t="s">
        <v>314</v>
      </c>
      <c r="Y100" s="53"/>
      <c r="Z100" s="7" t="s">
        <v>317</v>
      </c>
      <c r="AA100" s="7"/>
      <c r="AB100" s="7" t="s">
        <v>321</v>
      </c>
      <c r="AC100" s="7"/>
    </row>
    <row r="101" spans="1:29" ht="31.5">
      <c r="A101" s="10">
        <v>96</v>
      </c>
      <c r="B101" s="7" t="s">
        <v>324</v>
      </c>
      <c r="C101" s="7">
        <v>7700301264</v>
      </c>
      <c r="D101" s="7" t="s">
        <v>159</v>
      </c>
      <c r="E101" s="53" t="s">
        <v>314</v>
      </c>
      <c r="F101" s="7" t="s">
        <v>159</v>
      </c>
      <c r="G101" s="76" t="s">
        <v>13</v>
      </c>
      <c r="H101" s="7" t="s">
        <v>38</v>
      </c>
      <c r="I101" s="7" t="s">
        <v>38</v>
      </c>
      <c r="J101" s="7" t="s">
        <v>38</v>
      </c>
      <c r="K101" s="7">
        <v>997</v>
      </c>
      <c r="L101" s="7" t="s">
        <v>38</v>
      </c>
      <c r="M101" s="7">
        <v>997</v>
      </c>
      <c r="N101" s="7">
        <v>74</v>
      </c>
      <c r="O101" s="7" t="s">
        <v>241</v>
      </c>
      <c r="P101" s="7"/>
      <c r="Q101" s="7" t="s">
        <v>325</v>
      </c>
      <c r="R101" s="7">
        <v>208.1</v>
      </c>
      <c r="S101" s="7">
        <v>120</v>
      </c>
      <c r="T101" s="52">
        <v>100000000</v>
      </c>
      <c r="U101" s="53">
        <f t="shared" si="13"/>
        <v>20810000000</v>
      </c>
      <c r="V101" s="53">
        <v>150000000</v>
      </c>
      <c r="W101" s="54">
        <f>V101*S101</f>
        <v>18000000000</v>
      </c>
      <c r="X101" s="53" t="s">
        <v>314</v>
      </c>
      <c r="Y101" s="53"/>
      <c r="Z101" s="7" t="s">
        <v>326</v>
      </c>
      <c r="AA101" s="7"/>
      <c r="AB101" s="7" t="s">
        <v>327</v>
      </c>
      <c r="AC101" s="7"/>
    </row>
    <row r="102" spans="1:29" ht="31.5" customHeight="1">
      <c r="A102" s="10">
        <v>97</v>
      </c>
      <c r="B102" s="7" t="s">
        <v>328</v>
      </c>
      <c r="C102" s="7">
        <v>7700301954</v>
      </c>
      <c r="D102" s="7" t="s">
        <v>34</v>
      </c>
      <c r="E102" s="53" t="s">
        <v>314</v>
      </c>
      <c r="F102" s="7" t="s">
        <v>329</v>
      </c>
      <c r="G102" s="7" t="s">
        <v>38</v>
      </c>
      <c r="H102" s="7" t="s">
        <v>38</v>
      </c>
      <c r="I102" s="7" t="s">
        <v>38</v>
      </c>
      <c r="J102" s="7" t="s">
        <v>16</v>
      </c>
      <c r="K102" s="7" t="s">
        <v>83</v>
      </c>
      <c r="L102" s="7" t="s">
        <v>83</v>
      </c>
      <c r="M102" s="7" t="s">
        <v>83</v>
      </c>
      <c r="N102" s="7">
        <v>60</v>
      </c>
      <c r="O102" s="7" t="s">
        <v>241</v>
      </c>
      <c r="P102" s="7"/>
      <c r="Q102" s="7" t="s">
        <v>330</v>
      </c>
      <c r="R102" s="7">
        <v>25</v>
      </c>
      <c r="S102" s="52">
        <v>0</v>
      </c>
      <c r="T102" s="52">
        <v>300000000</v>
      </c>
      <c r="U102" s="53">
        <f>T102*R102</f>
        <v>7500000000</v>
      </c>
      <c r="V102" s="53">
        <v>100000000</v>
      </c>
      <c r="W102" s="52">
        <v>0</v>
      </c>
      <c r="X102" s="53" t="s">
        <v>314</v>
      </c>
      <c r="Y102" s="53"/>
      <c r="Z102" s="7"/>
      <c r="AA102" s="7"/>
      <c r="AB102" s="7" t="s">
        <v>331</v>
      </c>
      <c r="AC102" s="7"/>
    </row>
    <row r="103" spans="1:29" ht="39" customHeight="1">
      <c r="A103" s="10">
        <v>98</v>
      </c>
      <c r="B103" s="7" t="s">
        <v>332</v>
      </c>
      <c r="C103" s="7">
        <v>7700527866</v>
      </c>
      <c r="D103" s="7" t="s">
        <v>34</v>
      </c>
      <c r="E103" s="53" t="s">
        <v>314</v>
      </c>
      <c r="F103" s="7" t="s">
        <v>333</v>
      </c>
      <c r="G103" s="7" t="s">
        <v>38</v>
      </c>
      <c r="H103" s="7" t="s">
        <v>38</v>
      </c>
      <c r="I103" s="7" t="s">
        <v>38</v>
      </c>
      <c r="J103" s="7" t="s">
        <v>16</v>
      </c>
      <c r="K103" s="7">
        <v>142</v>
      </c>
      <c r="L103" s="7" t="s">
        <v>38</v>
      </c>
      <c r="M103" s="7" t="s">
        <v>38</v>
      </c>
      <c r="N103" s="7">
        <v>60</v>
      </c>
      <c r="O103" s="7" t="s">
        <v>241</v>
      </c>
      <c r="P103" s="7"/>
      <c r="Q103" s="7" t="s">
        <v>334</v>
      </c>
      <c r="R103" s="7">
        <v>173.3</v>
      </c>
      <c r="S103" s="52">
        <v>0</v>
      </c>
      <c r="T103" s="52">
        <v>50000000</v>
      </c>
      <c r="U103" s="53">
        <f>T103*R103</f>
        <v>8665000000</v>
      </c>
      <c r="V103" s="53">
        <v>100000000</v>
      </c>
      <c r="W103" s="52">
        <v>0</v>
      </c>
      <c r="X103" s="53" t="s">
        <v>314</v>
      </c>
      <c r="Y103" s="53"/>
      <c r="Z103" s="7" t="s">
        <v>335</v>
      </c>
      <c r="AA103" s="7"/>
      <c r="AB103" s="7" t="s">
        <v>335</v>
      </c>
      <c r="AC103" s="7"/>
    </row>
    <row r="104" spans="1:29" ht="41.25" customHeight="1">
      <c r="A104" s="10">
        <v>99</v>
      </c>
      <c r="B104" s="7" t="s">
        <v>83</v>
      </c>
      <c r="C104" s="7" t="s">
        <v>83</v>
      </c>
      <c r="D104" s="7" t="s">
        <v>34</v>
      </c>
      <c r="E104" s="7" t="s">
        <v>314</v>
      </c>
      <c r="F104" s="7" t="s">
        <v>336</v>
      </c>
      <c r="G104" s="7" t="s">
        <v>38</v>
      </c>
      <c r="H104" s="7" t="s">
        <v>38</v>
      </c>
      <c r="I104" s="7" t="s">
        <v>38</v>
      </c>
      <c r="J104" s="7" t="s">
        <v>16</v>
      </c>
      <c r="K104" s="55"/>
      <c r="L104" s="7"/>
      <c r="M104" s="56"/>
      <c r="N104" s="56"/>
      <c r="O104" s="7" t="s">
        <v>241</v>
      </c>
      <c r="P104" s="56"/>
      <c r="Q104" s="7" t="s">
        <v>86</v>
      </c>
      <c r="R104" s="7">
        <v>200</v>
      </c>
      <c r="S104" s="7">
        <v>150</v>
      </c>
      <c r="T104" s="52">
        <v>10000000</v>
      </c>
      <c r="U104" s="53">
        <f>T104*R104</f>
        <v>2000000000</v>
      </c>
      <c r="V104" s="53">
        <v>100000000</v>
      </c>
      <c r="W104" s="53">
        <f>V104*S104</f>
        <v>15000000000</v>
      </c>
      <c r="X104" s="7" t="s">
        <v>314</v>
      </c>
      <c r="Y104" s="7"/>
      <c r="Z104" s="56"/>
      <c r="AA104" s="56"/>
      <c r="AB104" s="56"/>
      <c r="AC104" s="56"/>
    </row>
    <row r="105" spans="1:29" ht="39" customHeight="1">
      <c r="A105" s="10">
        <v>100</v>
      </c>
      <c r="B105" s="7" t="s">
        <v>83</v>
      </c>
      <c r="C105" s="7" t="s">
        <v>83</v>
      </c>
      <c r="D105" s="7" t="s">
        <v>34</v>
      </c>
      <c r="E105" s="7" t="s">
        <v>314</v>
      </c>
      <c r="F105" s="7" t="s">
        <v>337</v>
      </c>
      <c r="G105" s="7" t="s">
        <v>38</v>
      </c>
      <c r="H105" s="7" t="s">
        <v>38</v>
      </c>
      <c r="I105" s="7" t="s">
        <v>38</v>
      </c>
      <c r="J105" s="7" t="s">
        <v>16</v>
      </c>
      <c r="K105" s="7"/>
      <c r="L105" s="7"/>
      <c r="M105" s="7">
        <v>913</v>
      </c>
      <c r="N105" s="7">
        <v>115</v>
      </c>
      <c r="O105" s="7" t="s">
        <v>241</v>
      </c>
      <c r="P105" s="7"/>
      <c r="Q105" s="7" t="s">
        <v>338</v>
      </c>
      <c r="R105" s="52">
        <v>210000</v>
      </c>
      <c r="S105" s="52">
        <v>0</v>
      </c>
      <c r="T105" s="52">
        <v>2000000</v>
      </c>
      <c r="U105" s="53">
        <f>T105*R105</f>
        <v>420000000000</v>
      </c>
      <c r="V105" s="53">
        <v>150000000</v>
      </c>
      <c r="W105" s="7">
        <f>V105*S105</f>
        <v>0</v>
      </c>
      <c r="X105" s="7" t="s">
        <v>314</v>
      </c>
      <c r="Y105" s="7"/>
      <c r="Z105" s="7" t="s">
        <v>339</v>
      </c>
      <c r="AA105" s="7"/>
      <c r="AB105" s="7" t="s">
        <v>340</v>
      </c>
      <c r="AC105" s="7" t="s">
        <v>341</v>
      </c>
    </row>
    <row r="106" spans="1:29" ht="30">
      <c r="A106" s="10">
        <v>104</v>
      </c>
      <c r="B106" s="7" t="s">
        <v>342</v>
      </c>
      <c r="C106" s="7"/>
      <c r="D106" s="7"/>
      <c r="E106" s="7"/>
      <c r="F106" s="7" t="s">
        <v>343</v>
      </c>
      <c r="G106" s="76"/>
      <c r="H106" s="7"/>
      <c r="I106" s="7"/>
      <c r="J106" s="7"/>
      <c r="K106" s="7"/>
      <c r="L106" s="7"/>
      <c r="M106" s="7"/>
      <c r="N106" s="7"/>
      <c r="O106" s="7" t="s">
        <v>241</v>
      </c>
      <c r="P106" s="7"/>
      <c r="Q106" s="7" t="s">
        <v>86</v>
      </c>
      <c r="R106" s="7">
        <v>58114.921077999999</v>
      </c>
      <c r="S106" s="7">
        <v>3032.27</v>
      </c>
      <c r="T106" s="52">
        <v>3000000</v>
      </c>
      <c r="U106" s="53">
        <f>R106*T106</f>
        <v>174344763234</v>
      </c>
      <c r="V106" s="53">
        <v>100000000</v>
      </c>
      <c r="W106" s="53">
        <f>V106*S106</f>
        <v>303227000000</v>
      </c>
      <c r="X106" s="7" t="s">
        <v>314</v>
      </c>
      <c r="Y106" s="7"/>
      <c r="Z106" s="7"/>
      <c r="AA106" s="7"/>
      <c r="AB106" s="7"/>
      <c r="AC106" s="57"/>
    </row>
    <row r="107" spans="1:29" ht="33" customHeight="1">
      <c r="A107" s="10">
        <v>105</v>
      </c>
      <c r="B107" s="7" t="s">
        <v>319</v>
      </c>
      <c r="C107" s="7">
        <v>7700297620</v>
      </c>
      <c r="D107" s="7" t="s">
        <v>34</v>
      </c>
      <c r="E107" s="7" t="s">
        <v>314</v>
      </c>
      <c r="F107" s="7" t="s">
        <v>315</v>
      </c>
      <c r="G107" s="76" t="s">
        <v>13</v>
      </c>
      <c r="H107" s="7" t="s">
        <v>38</v>
      </c>
      <c r="I107" s="7" t="s">
        <v>38</v>
      </c>
      <c r="J107" s="7"/>
      <c r="K107" s="7">
        <v>37</v>
      </c>
      <c r="L107" s="7" t="s">
        <v>83</v>
      </c>
      <c r="M107" s="7" t="s">
        <v>83</v>
      </c>
      <c r="N107" s="7">
        <v>60</v>
      </c>
      <c r="O107" s="7" t="s">
        <v>241</v>
      </c>
      <c r="P107" s="7"/>
      <c r="Q107" s="7" t="s">
        <v>320</v>
      </c>
      <c r="R107" s="7">
        <v>139.5</v>
      </c>
      <c r="S107" s="52">
        <v>0</v>
      </c>
      <c r="T107" s="52">
        <v>100000000</v>
      </c>
      <c r="U107" s="53">
        <f>T107*R107</f>
        <v>13950000000</v>
      </c>
      <c r="V107" s="53">
        <v>100000000</v>
      </c>
      <c r="W107" s="52">
        <v>0</v>
      </c>
      <c r="X107" s="7" t="s">
        <v>314</v>
      </c>
      <c r="Y107" s="7"/>
      <c r="Z107" s="7" t="s">
        <v>344</v>
      </c>
      <c r="AA107" s="7"/>
      <c r="AB107" s="7" t="s">
        <v>321</v>
      </c>
      <c r="AC107" s="7"/>
    </row>
    <row r="108" spans="1:29" ht="32.25" customHeight="1">
      <c r="A108" s="10">
        <v>106</v>
      </c>
      <c r="B108" s="7"/>
      <c r="C108" s="7"/>
      <c r="D108" s="7" t="s">
        <v>90</v>
      </c>
      <c r="E108" s="7" t="s">
        <v>314</v>
      </c>
      <c r="F108" s="7" t="s">
        <v>90</v>
      </c>
      <c r="G108" s="7" t="s">
        <v>38</v>
      </c>
      <c r="H108" s="7" t="s">
        <v>38</v>
      </c>
      <c r="I108" s="7" t="s">
        <v>38</v>
      </c>
      <c r="J108" s="7" t="s">
        <v>16</v>
      </c>
      <c r="K108" s="7" t="s">
        <v>83</v>
      </c>
      <c r="L108" s="7" t="s">
        <v>83</v>
      </c>
      <c r="M108" s="7" t="s">
        <v>83</v>
      </c>
      <c r="N108" s="7">
        <v>259</v>
      </c>
      <c r="O108" s="7" t="s">
        <v>241</v>
      </c>
      <c r="P108" s="7"/>
      <c r="Q108" s="7" t="s">
        <v>345</v>
      </c>
      <c r="R108" s="7">
        <v>12650</v>
      </c>
      <c r="S108" s="7">
        <v>500</v>
      </c>
      <c r="T108" s="53">
        <v>5000000</v>
      </c>
      <c r="U108" s="53">
        <f t="shared" ref="U108:U113" si="14">T108*R108</f>
        <v>63250000000</v>
      </c>
      <c r="V108" s="53">
        <v>100000000</v>
      </c>
      <c r="W108" s="54">
        <f t="shared" ref="W108:W113" si="15">V108*S108</f>
        <v>50000000000</v>
      </c>
      <c r="X108" s="7" t="s">
        <v>314</v>
      </c>
      <c r="Y108" s="7"/>
      <c r="Z108" s="7" t="s">
        <v>346</v>
      </c>
      <c r="AA108" s="7"/>
      <c r="AB108" s="7" t="s">
        <v>347</v>
      </c>
      <c r="AC108" s="7" t="s">
        <v>88</v>
      </c>
    </row>
    <row r="109" spans="1:29" ht="42" customHeight="1">
      <c r="A109" s="10">
        <v>107</v>
      </c>
      <c r="B109" s="58" t="s">
        <v>137</v>
      </c>
      <c r="C109" s="58" t="s">
        <v>137</v>
      </c>
      <c r="D109" s="34" t="s">
        <v>104</v>
      </c>
      <c r="E109" s="34" t="s">
        <v>348</v>
      </c>
      <c r="F109" s="34" t="s">
        <v>90</v>
      </c>
      <c r="G109" s="34" t="s">
        <v>38</v>
      </c>
      <c r="H109" s="34" t="s">
        <v>38</v>
      </c>
      <c r="I109" s="34" t="s">
        <v>38</v>
      </c>
      <c r="J109" s="34" t="s">
        <v>16</v>
      </c>
      <c r="K109" s="34" t="s">
        <v>349</v>
      </c>
      <c r="L109" s="34" t="s">
        <v>349</v>
      </c>
      <c r="M109" s="34" t="s">
        <v>349</v>
      </c>
      <c r="N109" s="34" t="s">
        <v>349</v>
      </c>
      <c r="O109" s="34" t="s">
        <v>350</v>
      </c>
      <c r="P109" s="34"/>
      <c r="Q109" s="34" t="s">
        <v>351</v>
      </c>
      <c r="R109" s="34">
        <v>1000</v>
      </c>
      <c r="S109" s="34">
        <v>0</v>
      </c>
      <c r="T109" s="59">
        <v>10000000</v>
      </c>
      <c r="U109" s="59">
        <f t="shared" si="14"/>
        <v>10000000000</v>
      </c>
      <c r="V109" s="53">
        <v>100000000</v>
      </c>
      <c r="W109" s="34">
        <f t="shared" si="15"/>
        <v>0</v>
      </c>
      <c r="X109" s="34" t="s">
        <v>348</v>
      </c>
      <c r="Y109" s="34"/>
      <c r="Z109" s="34" t="s">
        <v>352</v>
      </c>
      <c r="AA109" s="34"/>
      <c r="AB109" s="34" t="s">
        <v>353</v>
      </c>
      <c r="AC109" s="34" t="s">
        <v>354</v>
      </c>
    </row>
    <row r="110" spans="1:29" ht="40.5" customHeight="1">
      <c r="A110" s="10">
        <v>108</v>
      </c>
      <c r="B110" s="58" t="s">
        <v>137</v>
      </c>
      <c r="C110" s="58" t="s">
        <v>137</v>
      </c>
      <c r="D110" s="34" t="s">
        <v>90</v>
      </c>
      <c r="E110" s="34" t="s">
        <v>348</v>
      </c>
      <c r="F110" s="34" t="s">
        <v>355</v>
      </c>
      <c r="G110" s="34" t="s">
        <v>38</v>
      </c>
      <c r="H110" s="34" t="s">
        <v>38</v>
      </c>
      <c r="I110" s="34" t="s">
        <v>38</v>
      </c>
      <c r="J110" s="34" t="s">
        <v>16</v>
      </c>
      <c r="K110" s="34" t="s">
        <v>349</v>
      </c>
      <c r="L110" s="34" t="s">
        <v>349</v>
      </c>
      <c r="M110" s="34" t="s">
        <v>349</v>
      </c>
      <c r="N110" s="34" t="s">
        <v>349</v>
      </c>
      <c r="O110" s="34" t="s">
        <v>350</v>
      </c>
      <c r="P110" s="34"/>
      <c r="Q110" s="34" t="s">
        <v>356</v>
      </c>
      <c r="R110" s="34">
        <v>565</v>
      </c>
      <c r="S110" s="34">
        <v>0</v>
      </c>
      <c r="T110" s="59">
        <v>5000000</v>
      </c>
      <c r="U110" s="60">
        <f t="shared" si="14"/>
        <v>2825000000</v>
      </c>
      <c r="V110" s="59">
        <v>200000000</v>
      </c>
      <c r="W110" s="34">
        <f t="shared" si="15"/>
        <v>0</v>
      </c>
      <c r="X110" s="34" t="s">
        <v>348</v>
      </c>
      <c r="Y110" s="34"/>
      <c r="Z110" s="34" t="s">
        <v>357</v>
      </c>
      <c r="AA110" s="34"/>
      <c r="AB110" s="34" t="s">
        <v>358</v>
      </c>
      <c r="AC110" s="34" t="s">
        <v>359</v>
      </c>
    </row>
    <row r="111" spans="1:29" ht="39" customHeight="1">
      <c r="A111" s="10">
        <v>109</v>
      </c>
      <c r="B111" s="58" t="s">
        <v>137</v>
      </c>
      <c r="C111" s="58" t="s">
        <v>137</v>
      </c>
      <c r="D111" s="34" t="s">
        <v>90</v>
      </c>
      <c r="E111" s="34" t="s">
        <v>348</v>
      </c>
      <c r="F111" s="34" t="s">
        <v>360</v>
      </c>
      <c r="G111" s="34" t="s">
        <v>38</v>
      </c>
      <c r="H111" s="34" t="s">
        <v>38</v>
      </c>
      <c r="I111" s="34" t="s">
        <v>38</v>
      </c>
      <c r="J111" s="34" t="s">
        <v>16</v>
      </c>
      <c r="K111" s="34" t="s">
        <v>349</v>
      </c>
      <c r="L111" s="34" t="s">
        <v>349</v>
      </c>
      <c r="M111" s="34" t="s">
        <v>349</v>
      </c>
      <c r="N111" s="34" t="s">
        <v>349</v>
      </c>
      <c r="O111" s="34" t="s">
        <v>350</v>
      </c>
      <c r="P111" s="34"/>
      <c r="Q111" s="34" t="s">
        <v>361</v>
      </c>
      <c r="R111" s="34">
        <v>625</v>
      </c>
      <c r="S111" s="34">
        <v>0</v>
      </c>
      <c r="T111" s="59">
        <v>5000000</v>
      </c>
      <c r="U111" s="59">
        <f t="shared" si="14"/>
        <v>3125000000</v>
      </c>
      <c r="V111" s="59">
        <v>200000000</v>
      </c>
      <c r="W111" s="34">
        <f t="shared" si="15"/>
        <v>0</v>
      </c>
      <c r="X111" s="34" t="s">
        <v>348</v>
      </c>
      <c r="Y111" s="34"/>
      <c r="Z111" s="34" t="s">
        <v>362</v>
      </c>
      <c r="AA111" s="34"/>
      <c r="AB111" s="34" t="s">
        <v>362</v>
      </c>
      <c r="AC111" s="34" t="s">
        <v>360</v>
      </c>
    </row>
    <row r="112" spans="1:29" ht="39" customHeight="1">
      <c r="A112" s="10">
        <v>110</v>
      </c>
      <c r="B112" s="58" t="s">
        <v>137</v>
      </c>
      <c r="C112" s="58" t="s">
        <v>137</v>
      </c>
      <c r="D112" s="34" t="s">
        <v>104</v>
      </c>
      <c r="E112" s="34" t="s">
        <v>348</v>
      </c>
      <c r="F112" s="34" t="s">
        <v>363</v>
      </c>
      <c r="G112" s="34" t="s">
        <v>38</v>
      </c>
      <c r="H112" s="34" t="s">
        <v>38</v>
      </c>
      <c r="I112" s="34" t="s">
        <v>38</v>
      </c>
      <c r="J112" s="34" t="s">
        <v>16</v>
      </c>
      <c r="K112" s="34" t="s">
        <v>272</v>
      </c>
      <c r="L112" s="34" t="s">
        <v>349</v>
      </c>
      <c r="M112" s="34" t="s">
        <v>272</v>
      </c>
      <c r="N112" s="34" t="s">
        <v>349</v>
      </c>
      <c r="O112" s="34" t="s">
        <v>350</v>
      </c>
      <c r="P112" s="34"/>
      <c r="Q112" s="34" t="s">
        <v>364</v>
      </c>
      <c r="R112" s="59">
        <v>2452</v>
      </c>
      <c r="S112" s="34">
        <v>0</v>
      </c>
      <c r="T112" s="61">
        <v>20000000</v>
      </c>
      <c r="U112" s="59">
        <f t="shared" si="14"/>
        <v>49040000000</v>
      </c>
      <c r="V112" s="59">
        <v>200000000</v>
      </c>
      <c r="W112" s="34">
        <f t="shared" si="15"/>
        <v>0</v>
      </c>
      <c r="X112" s="34" t="s">
        <v>348</v>
      </c>
      <c r="Y112" s="34"/>
      <c r="Z112" s="62"/>
      <c r="AA112" s="62"/>
      <c r="AB112" s="62"/>
      <c r="AC112" s="34" t="s">
        <v>365</v>
      </c>
    </row>
    <row r="113" spans="1:29" ht="36" customHeight="1">
      <c r="A113" s="10">
        <v>111</v>
      </c>
      <c r="B113" s="6" t="s">
        <v>366</v>
      </c>
      <c r="C113" s="63"/>
      <c r="D113" s="6" t="s">
        <v>159</v>
      </c>
      <c r="E113" s="6" t="s">
        <v>367</v>
      </c>
      <c r="F113" s="77" t="s">
        <v>368</v>
      </c>
      <c r="G113" s="6" t="s">
        <v>37</v>
      </c>
      <c r="H113" s="6" t="s">
        <v>38</v>
      </c>
      <c r="I113" s="6" t="s">
        <v>38</v>
      </c>
      <c r="J113" s="6" t="s">
        <v>38</v>
      </c>
      <c r="K113" s="6">
        <v>1948</v>
      </c>
      <c r="L113" s="6">
        <v>966</v>
      </c>
      <c r="M113" s="6">
        <v>1948</v>
      </c>
      <c r="N113" s="6">
        <v>65</v>
      </c>
      <c r="O113" s="6" t="s">
        <v>369</v>
      </c>
      <c r="P113" s="51"/>
      <c r="Q113" s="6" t="s">
        <v>370</v>
      </c>
      <c r="R113" s="49">
        <v>603</v>
      </c>
      <c r="S113" s="49">
        <v>250</v>
      </c>
      <c r="T113" s="47">
        <v>20000000</v>
      </c>
      <c r="U113" s="47">
        <f t="shared" si="14"/>
        <v>12060000000</v>
      </c>
      <c r="V113" s="49">
        <v>200000000</v>
      </c>
      <c r="W113" s="47">
        <f t="shared" si="15"/>
        <v>50000000000</v>
      </c>
      <c r="X113" s="6" t="s">
        <v>367</v>
      </c>
      <c r="Y113" s="6"/>
      <c r="Z113" s="6" t="s">
        <v>371</v>
      </c>
      <c r="AA113" s="6"/>
      <c r="AB113" s="6" t="s">
        <v>371</v>
      </c>
      <c r="AC113" s="6" t="s">
        <v>372</v>
      </c>
    </row>
  </sheetData>
  <mergeCells count="12">
    <mergeCell ref="X2:X3"/>
    <mergeCell ref="Z2:Z3"/>
    <mergeCell ref="A1:AB1"/>
    <mergeCell ref="A2:A3"/>
    <mergeCell ref="D2:D3"/>
    <mergeCell ref="E2:E3"/>
    <mergeCell ref="F2:F3"/>
    <mergeCell ref="G2:J2"/>
    <mergeCell ref="K2:N2"/>
    <mergeCell ref="Q2:Q3"/>
    <mergeCell ref="R2:S2"/>
    <mergeCell ref="T2:W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rightToLeft="1" tabSelected="1" workbookViewId="0">
      <selection sqref="A1:L111"/>
    </sheetView>
  </sheetViews>
  <sheetFormatPr defaultRowHeight="15"/>
  <cols>
    <col min="6" max="6" width="12.42578125" customWidth="1"/>
    <col min="7" max="7" width="22.5703125" customWidth="1"/>
    <col min="8" max="8" width="16.7109375" customWidth="1"/>
    <col min="9" max="9" width="14" customWidth="1"/>
    <col min="10" max="10" width="21.5703125" customWidth="1"/>
  </cols>
  <sheetData>
    <row r="1" spans="1:12" ht="24">
      <c r="A1" s="83" t="s">
        <v>1</v>
      </c>
      <c r="B1" s="84"/>
      <c r="C1" s="85"/>
      <c r="D1" s="86" t="s">
        <v>8</v>
      </c>
      <c r="E1" s="87"/>
      <c r="F1" s="86" t="s">
        <v>9</v>
      </c>
      <c r="G1" s="88"/>
      <c r="H1" s="88"/>
      <c r="I1" s="87"/>
      <c r="J1" s="89"/>
      <c r="K1" s="90" t="s">
        <v>3</v>
      </c>
      <c r="L1" s="90" t="s">
        <v>10</v>
      </c>
    </row>
    <row r="2" spans="1:12" ht="58.5">
      <c r="A2" s="91"/>
      <c r="B2" s="92" t="s">
        <v>19</v>
      </c>
      <c r="C2" s="92" t="s">
        <v>20</v>
      </c>
      <c r="D2" s="93" t="s">
        <v>23</v>
      </c>
      <c r="E2" s="93" t="s">
        <v>24</v>
      </c>
      <c r="F2" s="93" t="s">
        <v>25</v>
      </c>
      <c r="G2" s="93" t="s">
        <v>26</v>
      </c>
      <c r="H2" s="93" t="s">
        <v>27</v>
      </c>
      <c r="I2" s="93" t="s">
        <v>28</v>
      </c>
      <c r="J2" s="93" t="s">
        <v>375</v>
      </c>
      <c r="K2" s="94"/>
      <c r="L2" s="94"/>
    </row>
    <row r="3" spans="1:12" ht="35.25" thickBot="1">
      <c r="A3" s="95">
        <v>1</v>
      </c>
      <c r="B3" s="96">
        <v>165</v>
      </c>
      <c r="C3" s="97">
        <v>1952</v>
      </c>
      <c r="D3" s="98">
        <v>80.069999999999993</v>
      </c>
      <c r="E3" s="99">
        <v>165</v>
      </c>
      <c r="F3" s="100">
        <v>300000000</v>
      </c>
      <c r="G3" s="101">
        <f>D3:D19*300000000</f>
        <v>24020999999.999996</v>
      </c>
      <c r="H3" s="102">
        <v>200000000</v>
      </c>
      <c r="I3" s="103">
        <v>5000000000</v>
      </c>
      <c r="J3" s="104">
        <f>I3:I5+G3:G5</f>
        <v>29020999999.999996</v>
      </c>
      <c r="K3" s="105" t="s">
        <v>35</v>
      </c>
      <c r="L3" s="106" t="s">
        <v>41</v>
      </c>
    </row>
    <row r="4" spans="1:12" ht="35.25" thickBot="1">
      <c r="A4" s="107">
        <v>2</v>
      </c>
      <c r="B4" s="96">
        <v>207</v>
      </c>
      <c r="C4" s="97">
        <v>1952</v>
      </c>
      <c r="D4" s="98">
        <v>946.76</v>
      </c>
      <c r="E4" s="99">
        <v>400</v>
      </c>
      <c r="F4" s="100">
        <v>300000000</v>
      </c>
      <c r="G4" s="101">
        <f>D4*300000000</f>
        <v>284028000000</v>
      </c>
      <c r="H4" s="102">
        <v>200000000</v>
      </c>
      <c r="I4" s="103">
        <v>150000000000</v>
      </c>
      <c r="J4" s="104">
        <f t="shared" ref="J4:J67" si="0">I4+G4</f>
        <v>434028000000</v>
      </c>
      <c r="K4" s="105" t="s">
        <v>35</v>
      </c>
      <c r="L4" s="106" t="s">
        <v>47</v>
      </c>
    </row>
    <row r="5" spans="1:12" ht="35.25" thickBot="1">
      <c r="A5" s="95">
        <v>3</v>
      </c>
      <c r="B5" s="96">
        <v>29</v>
      </c>
      <c r="C5" s="97">
        <v>1952</v>
      </c>
      <c r="D5" s="98">
        <v>154.55000000000001</v>
      </c>
      <c r="E5" s="108">
        <v>0</v>
      </c>
      <c r="F5" s="100">
        <v>300000000</v>
      </c>
      <c r="G5" s="101">
        <f>F5*D5</f>
        <v>46365000000</v>
      </c>
      <c r="H5" s="102">
        <v>200000000</v>
      </c>
      <c r="I5" s="103">
        <f>H5*E5</f>
        <v>0</v>
      </c>
      <c r="J5" s="104">
        <f t="shared" si="0"/>
        <v>46365000000</v>
      </c>
      <c r="K5" s="105" t="s">
        <v>35</v>
      </c>
      <c r="L5" s="106" t="s">
        <v>47</v>
      </c>
    </row>
    <row r="6" spans="1:12" ht="35.25" thickBot="1">
      <c r="A6" s="107">
        <v>4</v>
      </c>
      <c r="B6" s="109">
        <v>167</v>
      </c>
      <c r="C6" s="110">
        <v>1952</v>
      </c>
      <c r="D6" s="98">
        <v>220.6</v>
      </c>
      <c r="E6" s="99">
        <v>0</v>
      </c>
      <c r="F6" s="100">
        <v>300000000</v>
      </c>
      <c r="G6" s="111">
        <f>F6*D6</f>
        <v>66180000000</v>
      </c>
      <c r="H6" s="112">
        <v>200000000</v>
      </c>
      <c r="I6" s="113">
        <v>0</v>
      </c>
      <c r="J6" s="114">
        <f t="shared" si="0"/>
        <v>66180000000</v>
      </c>
      <c r="K6" s="105" t="s">
        <v>35</v>
      </c>
      <c r="L6" s="115" t="s">
        <v>47</v>
      </c>
    </row>
    <row r="7" spans="1:12" ht="35.25" thickBot="1">
      <c r="A7" s="95">
        <v>5</v>
      </c>
      <c r="B7" s="109">
        <v>21</v>
      </c>
      <c r="C7" s="110">
        <v>1952</v>
      </c>
      <c r="D7" s="98">
        <v>577.80999999999995</v>
      </c>
      <c r="E7" s="99">
        <v>0</v>
      </c>
      <c r="F7" s="100">
        <v>300000000</v>
      </c>
      <c r="G7" s="111">
        <f>D7:D13*300000000</f>
        <v>173342999999.99997</v>
      </c>
      <c r="H7" s="112">
        <v>200000000</v>
      </c>
      <c r="I7" s="113">
        <v>0</v>
      </c>
      <c r="J7" s="114">
        <f t="shared" si="0"/>
        <v>173342999999.99997</v>
      </c>
      <c r="K7" s="105" t="s">
        <v>35</v>
      </c>
      <c r="L7" s="106" t="s">
        <v>47</v>
      </c>
    </row>
    <row r="8" spans="1:12" ht="35.25" thickBot="1">
      <c r="A8" s="107">
        <v>6</v>
      </c>
      <c r="B8" s="109">
        <v>166</v>
      </c>
      <c r="C8" s="116">
        <v>1952</v>
      </c>
      <c r="D8" s="98">
        <v>270.52</v>
      </c>
      <c r="E8" s="99">
        <v>0</v>
      </c>
      <c r="F8" s="100">
        <v>300000000</v>
      </c>
      <c r="G8" s="111">
        <f>300000000*D8:D19</f>
        <v>81156000000</v>
      </c>
      <c r="H8" s="112">
        <v>200000000</v>
      </c>
      <c r="I8" s="113">
        <f>H8*E8</f>
        <v>0</v>
      </c>
      <c r="J8" s="114">
        <f t="shared" si="0"/>
        <v>81156000000</v>
      </c>
      <c r="K8" s="105" t="s">
        <v>35</v>
      </c>
      <c r="L8" s="106" t="s">
        <v>47</v>
      </c>
    </row>
    <row r="9" spans="1:12" ht="35.25" thickBot="1">
      <c r="A9" s="95">
        <v>7</v>
      </c>
      <c r="B9" s="109">
        <v>5</v>
      </c>
      <c r="C9" s="116">
        <v>1949</v>
      </c>
      <c r="D9" s="98">
        <v>402.4</v>
      </c>
      <c r="E9" s="99">
        <v>0</v>
      </c>
      <c r="F9" s="100">
        <v>300000000</v>
      </c>
      <c r="G9" s="111">
        <f t="shared" ref="G9:G18" si="1">D9*300000000</f>
        <v>120720000000</v>
      </c>
      <c r="H9" s="112">
        <v>200000000</v>
      </c>
      <c r="I9" s="113">
        <v>0</v>
      </c>
      <c r="J9" s="114">
        <f t="shared" si="0"/>
        <v>120720000000</v>
      </c>
      <c r="K9" s="105" t="s">
        <v>35</v>
      </c>
      <c r="L9" s="106" t="s">
        <v>47</v>
      </c>
    </row>
    <row r="10" spans="1:12" ht="35.25" thickBot="1">
      <c r="A10" s="107">
        <v>8</v>
      </c>
      <c r="B10" s="109">
        <v>2</v>
      </c>
      <c r="C10" s="116">
        <v>1949</v>
      </c>
      <c r="D10" s="98">
        <v>159.1</v>
      </c>
      <c r="E10" s="99">
        <v>0</v>
      </c>
      <c r="F10" s="100">
        <v>300000000</v>
      </c>
      <c r="G10" s="111">
        <f t="shared" si="1"/>
        <v>47730000000</v>
      </c>
      <c r="H10" s="112">
        <v>200000000</v>
      </c>
      <c r="I10" s="113">
        <v>0</v>
      </c>
      <c r="J10" s="114">
        <f t="shared" si="0"/>
        <v>47730000000</v>
      </c>
      <c r="K10" s="105" t="s">
        <v>35</v>
      </c>
      <c r="L10" s="106" t="s">
        <v>47</v>
      </c>
    </row>
    <row r="11" spans="1:12" ht="35.25" thickBot="1">
      <c r="A11" s="95">
        <v>9</v>
      </c>
      <c r="B11" s="109">
        <v>167</v>
      </c>
      <c r="C11" s="116">
        <v>1952</v>
      </c>
      <c r="D11" s="98">
        <v>220.6</v>
      </c>
      <c r="E11" s="99">
        <v>0</v>
      </c>
      <c r="F11" s="100">
        <v>300000000</v>
      </c>
      <c r="G11" s="111">
        <f t="shared" si="1"/>
        <v>66180000000</v>
      </c>
      <c r="H11" s="112">
        <v>200000000</v>
      </c>
      <c r="I11" s="113">
        <f>H11*E11</f>
        <v>0</v>
      </c>
      <c r="J11" s="114">
        <f t="shared" si="0"/>
        <v>66180000000</v>
      </c>
      <c r="K11" s="105" t="s">
        <v>35</v>
      </c>
      <c r="L11" s="106" t="s">
        <v>47</v>
      </c>
    </row>
    <row r="12" spans="1:12" ht="35.25" thickBot="1">
      <c r="A12" s="107">
        <v>10</v>
      </c>
      <c r="B12" s="109">
        <v>103</v>
      </c>
      <c r="C12" s="116">
        <v>1949</v>
      </c>
      <c r="D12" s="98">
        <v>159.1</v>
      </c>
      <c r="E12" s="99">
        <v>0</v>
      </c>
      <c r="F12" s="100">
        <v>300000000</v>
      </c>
      <c r="G12" s="111">
        <f t="shared" si="1"/>
        <v>47730000000</v>
      </c>
      <c r="H12" s="112">
        <v>200000000</v>
      </c>
      <c r="I12" s="113">
        <v>0</v>
      </c>
      <c r="J12" s="114">
        <f t="shared" si="0"/>
        <v>47730000000</v>
      </c>
      <c r="K12" s="105" t="s">
        <v>35</v>
      </c>
      <c r="L12" s="106" t="s">
        <v>47</v>
      </c>
    </row>
    <row r="13" spans="1:12" ht="35.25" thickBot="1">
      <c r="A13" s="95">
        <v>11</v>
      </c>
      <c r="B13" s="109">
        <v>168</v>
      </c>
      <c r="C13" s="116">
        <v>1952</v>
      </c>
      <c r="D13" s="98">
        <v>229.3</v>
      </c>
      <c r="E13" s="99">
        <v>0</v>
      </c>
      <c r="F13" s="100">
        <v>300000000</v>
      </c>
      <c r="G13" s="111">
        <f t="shared" si="1"/>
        <v>68790000000</v>
      </c>
      <c r="H13" s="112">
        <v>200000000</v>
      </c>
      <c r="I13" s="113">
        <v>0</v>
      </c>
      <c r="J13" s="114">
        <f t="shared" si="0"/>
        <v>68790000000</v>
      </c>
      <c r="K13" s="105" t="s">
        <v>35</v>
      </c>
      <c r="L13" s="106" t="s">
        <v>47</v>
      </c>
    </row>
    <row r="14" spans="1:12" ht="35.25" thickBot="1">
      <c r="A14" s="107">
        <v>12</v>
      </c>
      <c r="B14" s="109">
        <v>205</v>
      </c>
      <c r="C14" s="116">
        <v>1952</v>
      </c>
      <c r="D14" s="98">
        <v>60.2</v>
      </c>
      <c r="E14" s="99">
        <v>0</v>
      </c>
      <c r="F14" s="100">
        <v>300000000</v>
      </c>
      <c r="G14" s="111">
        <f t="shared" si="1"/>
        <v>18060000000</v>
      </c>
      <c r="H14" s="112">
        <v>200000000</v>
      </c>
      <c r="I14" s="113">
        <f>H14*E14</f>
        <v>0</v>
      </c>
      <c r="J14" s="114">
        <f t="shared" si="0"/>
        <v>18060000000</v>
      </c>
      <c r="K14" s="105" t="s">
        <v>35</v>
      </c>
      <c r="L14" s="106" t="s">
        <v>47</v>
      </c>
    </row>
    <row r="15" spans="1:12" ht="35.25" thickBot="1">
      <c r="A15" s="95">
        <v>13</v>
      </c>
      <c r="B15" s="109">
        <v>163</v>
      </c>
      <c r="C15" s="116">
        <v>1952</v>
      </c>
      <c r="D15" s="98">
        <v>270.52</v>
      </c>
      <c r="E15" s="99">
        <v>0</v>
      </c>
      <c r="F15" s="100">
        <v>300000000</v>
      </c>
      <c r="G15" s="111">
        <f t="shared" si="1"/>
        <v>81156000000</v>
      </c>
      <c r="H15" s="112">
        <v>200000000</v>
      </c>
      <c r="I15" s="113">
        <v>0</v>
      </c>
      <c r="J15" s="114">
        <f t="shared" si="0"/>
        <v>81156000000</v>
      </c>
      <c r="K15" s="105" t="s">
        <v>35</v>
      </c>
      <c r="L15" s="106" t="s">
        <v>47</v>
      </c>
    </row>
    <row r="16" spans="1:12" ht="35.25" thickBot="1">
      <c r="A16" s="107">
        <v>14</v>
      </c>
      <c r="B16" s="109">
        <v>164</v>
      </c>
      <c r="C16" s="116">
        <v>1952</v>
      </c>
      <c r="D16" s="98">
        <v>127.3</v>
      </c>
      <c r="E16" s="99">
        <v>0</v>
      </c>
      <c r="F16" s="100">
        <v>300000000</v>
      </c>
      <c r="G16" s="111">
        <f t="shared" si="1"/>
        <v>38190000000</v>
      </c>
      <c r="H16" s="112">
        <v>200000000</v>
      </c>
      <c r="I16" s="113">
        <v>0</v>
      </c>
      <c r="J16" s="114">
        <f t="shared" si="0"/>
        <v>38190000000</v>
      </c>
      <c r="K16" s="105" t="s">
        <v>35</v>
      </c>
      <c r="L16" s="106" t="s">
        <v>47</v>
      </c>
    </row>
    <row r="17" spans="1:12" ht="35.25" thickBot="1">
      <c r="A17" s="95">
        <v>15</v>
      </c>
      <c r="B17" s="109">
        <v>206</v>
      </c>
      <c r="C17" s="116">
        <v>1952</v>
      </c>
      <c r="D17" s="98">
        <v>40.619999999999997</v>
      </c>
      <c r="E17" s="99">
        <v>0</v>
      </c>
      <c r="F17" s="100">
        <v>300000000</v>
      </c>
      <c r="G17" s="111">
        <f t="shared" si="1"/>
        <v>12186000000</v>
      </c>
      <c r="H17" s="112">
        <v>200000000</v>
      </c>
      <c r="I17" s="113">
        <f>H17*E17</f>
        <v>0</v>
      </c>
      <c r="J17" s="114">
        <f t="shared" si="0"/>
        <v>12186000000</v>
      </c>
      <c r="K17" s="105" t="s">
        <v>35</v>
      </c>
      <c r="L17" s="106" t="s">
        <v>47</v>
      </c>
    </row>
    <row r="18" spans="1:12" ht="35.25" thickBot="1">
      <c r="A18" s="107">
        <v>16</v>
      </c>
      <c r="B18" s="109">
        <v>34</v>
      </c>
      <c r="C18" s="116">
        <v>1952</v>
      </c>
      <c r="D18" s="98">
        <v>66.900000000000006</v>
      </c>
      <c r="E18" s="99">
        <v>0</v>
      </c>
      <c r="F18" s="100">
        <v>300000000</v>
      </c>
      <c r="G18" s="111">
        <f t="shared" si="1"/>
        <v>20070000000</v>
      </c>
      <c r="H18" s="112">
        <v>200000000</v>
      </c>
      <c r="I18" s="113">
        <v>0</v>
      </c>
      <c r="J18" s="114">
        <f t="shared" si="0"/>
        <v>20070000000</v>
      </c>
      <c r="K18" s="105" t="s">
        <v>35</v>
      </c>
      <c r="L18" s="106" t="s">
        <v>47</v>
      </c>
    </row>
    <row r="19" spans="1:12" ht="48.75" thickBot="1">
      <c r="A19" s="95">
        <v>17</v>
      </c>
      <c r="B19" s="109" t="s">
        <v>373</v>
      </c>
      <c r="C19" s="116"/>
      <c r="D19" s="98">
        <v>163.35</v>
      </c>
      <c r="E19" s="99">
        <v>120</v>
      </c>
      <c r="F19" s="100">
        <v>300000000</v>
      </c>
      <c r="G19" s="111">
        <v>16335000000</v>
      </c>
      <c r="H19" s="112">
        <v>200000000</v>
      </c>
      <c r="I19" s="113">
        <v>0</v>
      </c>
      <c r="J19" s="114">
        <f t="shared" si="0"/>
        <v>16335000000</v>
      </c>
      <c r="K19" s="105" t="s">
        <v>35</v>
      </c>
      <c r="L19" s="106" t="s">
        <v>47</v>
      </c>
    </row>
    <row r="20" spans="1:12" ht="48">
      <c r="A20" s="107">
        <v>18</v>
      </c>
      <c r="B20" s="117" t="s">
        <v>374</v>
      </c>
      <c r="C20" s="100">
        <v>1952</v>
      </c>
      <c r="D20" s="98">
        <v>163.35</v>
      </c>
      <c r="E20" s="99">
        <v>120</v>
      </c>
      <c r="F20" s="100">
        <v>500000000</v>
      </c>
      <c r="G20" s="111">
        <v>13612500000</v>
      </c>
      <c r="H20" s="112">
        <v>200000000</v>
      </c>
      <c r="I20" s="118">
        <f>H20*E20</f>
        <v>24000000000</v>
      </c>
      <c r="J20" s="119">
        <f t="shared" si="0"/>
        <v>37612500000</v>
      </c>
      <c r="K20" s="105" t="s">
        <v>35</v>
      </c>
      <c r="L20" s="106" t="s">
        <v>47</v>
      </c>
    </row>
    <row r="21" spans="1:12" ht="24">
      <c r="A21" s="95">
        <v>19</v>
      </c>
      <c r="B21" s="120">
        <v>105</v>
      </c>
      <c r="C21" s="121"/>
      <c r="D21" s="98">
        <v>213.6</v>
      </c>
      <c r="E21" s="99">
        <v>120</v>
      </c>
      <c r="F21" s="100">
        <v>300000000</v>
      </c>
      <c r="G21" s="111">
        <f t="shared" ref="G21:G29" si="2">F21*D21</f>
        <v>64080000000</v>
      </c>
      <c r="H21" s="112">
        <v>200000000</v>
      </c>
      <c r="I21" s="118">
        <f>H21*E21</f>
        <v>24000000000</v>
      </c>
      <c r="J21" s="119">
        <f t="shared" si="0"/>
        <v>88080000000</v>
      </c>
      <c r="K21" s="105" t="s">
        <v>35</v>
      </c>
      <c r="L21" s="106"/>
    </row>
    <row r="22" spans="1:12" ht="35.25" thickBot="1">
      <c r="A22" s="107">
        <v>20</v>
      </c>
      <c r="B22" s="109" t="s">
        <v>83</v>
      </c>
      <c r="C22" s="110">
        <v>12</v>
      </c>
      <c r="D22" s="98">
        <v>49993</v>
      </c>
      <c r="E22" s="99">
        <v>600</v>
      </c>
      <c r="F22" s="100">
        <v>5000000</v>
      </c>
      <c r="G22" s="111">
        <f t="shared" si="2"/>
        <v>249965000000</v>
      </c>
      <c r="H22" s="112">
        <v>50000000</v>
      </c>
      <c r="I22" s="118">
        <f>H22*E22</f>
        <v>30000000000</v>
      </c>
      <c r="J22" s="119">
        <f t="shared" si="0"/>
        <v>279965000000</v>
      </c>
      <c r="K22" s="105" t="s">
        <v>35</v>
      </c>
      <c r="L22" s="106" t="s">
        <v>87</v>
      </c>
    </row>
    <row r="23" spans="1:12" ht="35.25" thickBot="1">
      <c r="A23" s="95">
        <v>21</v>
      </c>
      <c r="B23" s="109" t="s">
        <v>83</v>
      </c>
      <c r="C23" s="116">
        <v>12</v>
      </c>
      <c r="D23" s="98">
        <v>60000</v>
      </c>
      <c r="E23" s="99">
        <v>60</v>
      </c>
      <c r="F23" s="100">
        <v>2000000</v>
      </c>
      <c r="G23" s="111">
        <f t="shared" si="2"/>
        <v>120000000000</v>
      </c>
      <c r="H23" s="112">
        <v>50000000</v>
      </c>
      <c r="I23" s="118">
        <f>H23*E23</f>
        <v>3000000000</v>
      </c>
      <c r="J23" s="119">
        <f t="shared" si="0"/>
        <v>123000000000</v>
      </c>
      <c r="K23" s="105" t="s">
        <v>35</v>
      </c>
      <c r="L23" s="106" t="s">
        <v>93</v>
      </c>
    </row>
    <row r="24" spans="1:12" ht="35.25" thickBot="1">
      <c r="A24" s="107">
        <v>22</v>
      </c>
      <c r="B24" s="109" t="s">
        <v>83</v>
      </c>
      <c r="C24" s="116">
        <v>1952</v>
      </c>
      <c r="D24" s="98">
        <v>247</v>
      </c>
      <c r="E24" s="122">
        <v>0</v>
      </c>
      <c r="F24" s="100">
        <v>900000000</v>
      </c>
      <c r="G24" s="111">
        <f t="shared" si="2"/>
        <v>222300000000</v>
      </c>
      <c r="H24" s="112">
        <v>20000000</v>
      </c>
      <c r="I24" s="113">
        <v>0</v>
      </c>
      <c r="J24" s="114">
        <f t="shared" si="0"/>
        <v>222300000000</v>
      </c>
      <c r="K24" s="105" t="s">
        <v>35</v>
      </c>
      <c r="L24" s="106" t="s">
        <v>47</v>
      </c>
    </row>
    <row r="25" spans="1:12" ht="35.25" thickBot="1">
      <c r="A25" s="95">
        <v>23</v>
      </c>
      <c r="B25" s="109">
        <v>114</v>
      </c>
      <c r="C25" s="116">
        <v>1947</v>
      </c>
      <c r="D25" s="98">
        <v>136.19999999999999</v>
      </c>
      <c r="E25" s="122">
        <v>0</v>
      </c>
      <c r="F25" s="100">
        <v>700000000</v>
      </c>
      <c r="G25" s="111">
        <f t="shared" si="2"/>
        <v>95339999999.999985</v>
      </c>
      <c r="H25" s="112">
        <v>20000000</v>
      </c>
      <c r="I25" s="113">
        <v>0</v>
      </c>
      <c r="J25" s="114">
        <f t="shared" si="0"/>
        <v>95339999999.999985</v>
      </c>
      <c r="K25" s="105" t="s">
        <v>35</v>
      </c>
      <c r="L25" s="106" t="s">
        <v>47</v>
      </c>
    </row>
    <row r="26" spans="1:12" ht="35.25" thickBot="1">
      <c r="A26" s="107">
        <v>24</v>
      </c>
      <c r="B26" s="109" t="s">
        <v>83</v>
      </c>
      <c r="C26" s="123">
        <v>1952</v>
      </c>
      <c r="D26" s="98">
        <v>122.66</v>
      </c>
      <c r="E26" s="122">
        <v>0</v>
      </c>
      <c r="F26" s="100">
        <v>700000000</v>
      </c>
      <c r="G26" s="111">
        <f t="shared" si="2"/>
        <v>85862000000</v>
      </c>
      <c r="H26" s="112">
        <v>20000000</v>
      </c>
      <c r="I26" s="113">
        <v>0</v>
      </c>
      <c r="J26" s="114">
        <f t="shared" si="0"/>
        <v>85862000000</v>
      </c>
      <c r="K26" s="105" t="s">
        <v>35</v>
      </c>
      <c r="L26" s="106" t="s">
        <v>47</v>
      </c>
    </row>
    <row r="27" spans="1:12" ht="24.75" thickBot="1">
      <c r="A27" s="95">
        <v>25</v>
      </c>
      <c r="B27" s="124" t="s">
        <v>83</v>
      </c>
      <c r="C27" s="125">
        <v>172</v>
      </c>
      <c r="D27" s="98">
        <v>1539</v>
      </c>
      <c r="E27" s="99">
        <v>204</v>
      </c>
      <c r="F27" s="100">
        <v>600000000</v>
      </c>
      <c r="G27" s="111">
        <f t="shared" si="2"/>
        <v>923400000000</v>
      </c>
      <c r="H27" s="112">
        <v>50000000</v>
      </c>
      <c r="I27" s="118">
        <f>H27*E27</f>
        <v>10200000000</v>
      </c>
      <c r="J27" s="119">
        <f t="shared" si="0"/>
        <v>933600000000</v>
      </c>
      <c r="K27" s="105" t="s">
        <v>35</v>
      </c>
      <c r="L27" s="106" t="s">
        <v>106</v>
      </c>
    </row>
    <row r="28" spans="1:12" ht="24.75" thickBot="1">
      <c r="A28" s="107">
        <v>26</v>
      </c>
      <c r="B28" s="124" t="s">
        <v>83</v>
      </c>
      <c r="C28" s="125"/>
      <c r="D28" s="98">
        <v>1280.5</v>
      </c>
      <c r="E28" s="99">
        <v>2794</v>
      </c>
      <c r="F28" s="100">
        <v>300000000</v>
      </c>
      <c r="G28" s="111">
        <f t="shared" si="2"/>
        <v>384150000000</v>
      </c>
      <c r="H28" s="112">
        <v>300000000</v>
      </c>
      <c r="I28" s="118">
        <f>H28*E28</f>
        <v>838200000000</v>
      </c>
      <c r="J28" s="126">
        <f t="shared" si="0"/>
        <v>1222350000000</v>
      </c>
      <c r="K28" s="105" t="s">
        <v>35</v>
      </c>
      <c r="L28" s="106"/>
    </row>
    <row r="29" spans="1:12" ht="35.25" thickBot="1">
      <c r="A29" s="95">
        <v>27</v>
      </c>
      <c r="B29" s="124" t="s">
        <v>83</v>
      </c>
      <c r="C29" s="121"/>
      <c r="D29" s="98">
        <v>400</v>
      </c>
      <c r="E29" s="99">
        <v>200</v>
      </c>
      <c r="F29" s="100">
        <v>700000000</v>
      </c>
      <c r="G29" s="111">
        <f t="shared" si="2"/>
        <v>280000000000</v>
      </c>
      <c r="H29" s="112">
        <v>200000000</v>
      </c>
      <c r="I29" s="118">
        <f>H29*E29</f>
        <v>40000000000</v>
      </c>
      <c r="J29" s="119">
        <f t="shared" si="0"/>
        <v>320000000000</v>
      </c>
      <c r="K29" s="105" t="s">
        <v>35</v>
      </c>
      <c r="L29" s="106" t="s">
        <v>47</v>
      </c>
    </row>
    <row r="30" spans="1:12" ht="35.25" thickBot="1">
      <c r="A30" s="107">
        <v>28</v>
      </c>
      <c r="B30" s="109">
        <v>493</v>
      </c>
      <c r="C30" s="116">
        <v>16</v>
      </c>
      <c r="D30" s="98">
        <v>384.9</v>
      </c>
      <c r="E30" s="99">
        <v>0</v>
      </c>
      <c r="F30" s="100">
        <v>700000000</v>
      </c>
      <c r="G30" s="111">
        <f t="shared" ref="G30:G42" si="3">D30*5000000</f>
        <v>1924500000</v>
      </c>
      <c r="H30" s="113">
        <v>0</v>
      </c>
      <c r="I30" s="103">
        <f t="shared" ref="I30:I48" si="4">H30*E30</f>
        <v>0</v>
      </c>
      <c r="J30" s="127">
        <f t="shared" si="0"/>
        <v>1924500000</v>
      </c>
      <c r="K30" s="105" t="s">
        <v>116</v>
      </c>
      <c r="L30" s="106" t="s">
        <v>120</v>
      </c>
    </row>
    <row r="31" spans="1:12" ht="35.25" thickBot="1">
      <c r="A31" s="95">
        <v>29</v>
      </c>
      <c r="B31" s="109">
        <v>492</v>
      </c>
      <c r="C31" s="116">
        <v>16</v>
      </c>
      <c r="D31" s="98">
        <v>337.91</v>
      </c>
      <c r="E31" s="99">
        <v>0</v>
      </c>
      <c r="F31" s="100">
        <v>10000000</v>
      </c>
      <c r="G31" s="111">
        <f t="shared" si="3"/>
        <v>1689550000.0000002</v>
      </c>
      <c r="H31" s="113">
        <v>0</v>
      </c>
      <c r="I31" s="103">
        <f t="shared" si="4"/>
        <v>0</v>
      </c>
      <c r="J31" s="127">
        <f t="shared" si="0"/>
        <v>1689550000.0000002</v>
      </c>
      <c r="K31" s="105" t="s">
        <v>116</v>
      </c>
      <c r="L31" s="106" t="s">
        <v>120</v>
      </c>
    </row>
    <row r="32" spans="1:12" ht="35.25" thickBot="1">
      <c r="A32" s="107">
        <v>30</v>
      </c>
      <c r="B32" s="109">
        <v>1380</v>
      </c>
      <c r="C32" s="116">
        <v>16</v>
      </c>
      <c r="D32" s="98">
        <v>399.55</v>
      </c>
      <c r="E32" s="99">
        <v>0</v>
      </c>
      <c r="F32" s="100">
        <v>10000000</v>
      </c>
      <c r="G32" s="111">
        <f t="shared" si="3"/>
        <v>1997750000</v>
      </c>
      <c r="H32" s="113">
        <v>0</v>
      </c>
      <c r="I32" s="103">
        <f t="shared" si="4"/>
        <v>0</v>
      </c>
      <c r="J32" s="127">
        <f t="shared" si="0"/>
        <v>1997750000</v>
      </c>
      <c r="K32" s="105" t="s">
        <v>116</v>
      </c>
      <c r="L32" s="106" t="s">
        <v>120</v>
      </c>
    </row>
    <row r="33" spans="1:12" ht="35.25" thickBot="1">
      <c r="A33" s="95">
        <v>31</v>
      </c>
      <c r="B33" s="109">
        <v>443</v>
      </c>
      <c r="C33" s="116">
        <v>16</v>
      </c>
      <c r="D33" s="98">
        <v>296.33</v>
      </c>
      <c r="E33" s="99">
        <v>0</v>
      </c>
      <c r="F33" s="100">
        <v>10000000</v>
      </c>
      <c r="G33" s="111">
        <f t="shared" si="3"/>
        <v>1481650000</v>
      </c>
      <c r="H33" s="113">
        <v>0</v>
      </c>
      <c r="I33" s="103">
        <f t="shared" si="4"/>
        <v>0</v>
      </c>
      <c r="J33" s="127">
        <f t="shared" si="0"/>
        <v>1481650000</v>
      </c>
      <c r="K33" s="105" t="s">
        <v>116</v>
      </c>
      <c r="L33" s="106" t="s">
        <v>120</v>
      </c>
    </row>
    <row r="34" spans="1:12" ht="35.25" thickBot="1">
      <c r="A34" s="107">
        <v>32</v>
      </c>
      <c r="B34" s="109">
        <v>1834</v>
      </c>
      <c r="C34" s="116">
        <v>16</v>
      </c>
      <c r="D34" s="98">
        <v>108.88</v>
      </c>
      <c r="E34" s="99">
        <v>0</v>
      </c>
      <c r="F34" s="100">
        <v>10000000</v>
      </c>
      <c r="G34" s="111">
        <f t="shared" si="3"/>
        <v>544400000</v>
      </c>
      <c r="H34" s="113">
        <v>0</v>
      </c>
      <c r="I34" s="103">
        <f t="shared" si="4"/>
        <v>0</v>
      </c>
      <c r="J34" s="127">
        <f t="shared" si="0"/>
        <v>544400000</v>
      </c>
      <c r="K34" s="105" t="s">
        <v>116</v>
      </c>
      <c r="L34" s="106" t="s">
        <v>120</v>
      </c>
    </row>
    <row r="35" spans="1:12" ht="35.25" thickBot="1">
      <c r="A35" s="95">
        <v>33</v>
      </c>
      <c r="B35" s="109">
        <v>494</v>
      </c>
      <c r="C35" s="116">
        <v>16</v>
      </c>
      <c r="D35" s="98">
        <v>272.16000000000003</v>
      </c>
      <c r="E35" s="99">
        <v>0</v>
      </c>
      <c r="F35" s="100">
        <v>10000000</v>
      </c>
      <c r="G35" s="111">
        <f t="shared" si="3"/>
        <v>1360800000.0000002</v>
      </c>
      <c r="H35" s="113">
        <v>0</v>
      </c>
      <c r="I35" s="103">
        <f t="shared" si="4"/>
        <v>0</v>
      </c>
      <c r="J35" s="127">
        <f t="shared" si="0"/>
        <v>1360800000.0000002</v>
      </c>
      <c r="K35" s="105" t="s">
        <v>116</v>
      </c>
      <c r="L35" s="106" t="s">
        <v>120</v>
      </c>
    </row>
    <row r="36" spans="1:12" ht="35.25" thickBot="1">
      <c r="A36" s="107">
        <v>34</v>
      </c>
      <c r="B36" s="109">
        <v>500</v>
      </c>
      <c r="C36" s="116">
        <v>16</v>
      </c>
      <c r="D36" s="98">
        <v>295.24</v>
      </c>
      <c r="E36" s="99">
        <v>0</v>
      </c>
      <c r="F36" s="100">
        <v>10000000</v>
      </c>
      <c r="G36" s="111">
        <f t="shared" si="3"/>
        <v>1476200000</v>
      </c>
      <c r="H36" s="113">
        <v>0</v>
      </c>
      <c r="I36" s="103">
        <f t="shared" si="4"/>
        <v>0</v>
      </c>
      <c r="J36" s="127">
        <f t="shared" si="0"/>
        <v>1476200000</v>
      </c>
      <c r="K36" s="105" t="s">
        <v>116</v>
      </c>
      <c r="L36" s="106" t="s">
        <v>120</v>
      </c>
    </row>
    <row r="37" spans="1:12" ht="35.25" thickBot="1">
      <c r="A37" s="95">
        <v>35</v>
      </c>
      <c r="B37" s="109">
        <v>1826</v>
      </c>
      <c r="C37" s="116">
        <v>16</v>
      </c>
      <c r="D37" s="98">
        <v>635.09</v>
      </c>
      <c r="E37" s="99">
        <v>0</v>
      </c>
      <c r="F37" s="100">
        <v>10000000</v>
      </c>
      <c r="G37" s="111">
        <f t="shared" si="3"/>
        <v>3175450000</v>
      </c>
      <c r="H37" s="113">
        <v>0</v>
      </c>
      <c r="I37" s="103">
        <f t="shared" si="4"/>
        <v>0</v>
      </c>
      <c r="J37" s="127">
        <f t="shared" si="0"/>
        <v>3175450000</v>
      </c>
      <c r="K37" s="105" t="s">
        <v>116</v>
      </c>
      <c r="L37" s="106" t="s">
        <v>120</v>
      </c>
    </row>
    <row r="38" spans="1:12" ht="35.25" thickBot="1">
      <c r="A38" s="107">
        <v>36</v>
      </c>
      <c r="B38" s="109">
        <v>408</v>
      </c>
      <c r="C38" s="116">
        <v>16</v>
      </c>
      <c r="D38" s="98">
        <v>633.99</v>
      </c>
      <c r="E38" s="99">
        <v>0</v>
      </c>
      <c r="F38" s="100">
        <v>10000000</v>
      </c>
      <c r="G38" s="111">
        <f t="shared" si="3"/>
        <v>3169950000</v>
      </c>
      <c r="H38" s="113">
        <v>0</v>
      </c>
      <c r="I38" s="103">
        <f t="shared" si="4"/>
        <v>0</v>
      </c>
      <c r="J38" s="127">
        <f t="shared" si="0"/>
        <v>3169950000</v>
      </c>
      <c r="K38" s="105" t="s">
        <v>116</v>
      </c>
      <c r="L38" s="106" t="s">
        <v>120</v>
      </c>
    </row>
    <row r="39" spans="1:12" ht="35.25" thickBot="1">
      <c r="A39" s="95">
        <v>37</v>
      </c>
      <c r="B39" s="109">
        <v>506</v>
      </c>
      <c r="C39" s="116">
        <v>16</v>
      </c>
      <c r="D39" s="98">
        <v>240</v>
      </c>
      <c r="E39" s="99">
        <v>0</v>
      </c>
      <c r="F39" s="100">
        <v>10000000</v>
      </c>
      <c r="G39" s="111">
        <f t="shared" si="3"/>
        <v>1200000000</v>
      </c>
      <c r="H39" s="113">
        <v>0</v>
      </c>
      <c r="I39" s="103">
        <f t="shared" si="4"/>
        <v>0</v>
      </c>
      <c r="J39" s="127">
        <f t="shared" si="0"/>
        <v>1200000000</v>
      </c>
      <c r="K39" s="105" t="s">
        <v>116</v>
      </c>
      <c r="L39" s="106" t="s">
        <v>120</v>
      </c>
    </row>
    <row r="40" spans="1:12" ht="35.25" thickBot="1">
      <c r="A40" s="107">
        <v>38</v>
      </c>
      <c r="B40" s="109">
        <v>2246</v>
      </c>
      <c r="C40" s="116">
        <v>16</v>
      </c>
      <c r="D40" s="98">
        <v>193.56</v>
      </c>
      <c r="E40" s="99">
        <v>0</v>
      </c>
      <c r="F40" s="100">
        <v>10000000</v>
      </c>
      <c r="G40" s="111">
        <f t="shared" si="3"/>
        <v>967800000</v>
      </c>
      <c r="H40" s="113">
        <v>0</v>
      </c>
      <c r="I40" s="103">
        <f t="shared" si="4"/>
        <v>0</v>
      </c>
      <c r="J40" s="127">
        <f t="shared" si="0"/>
        <v>967800000</v>
      </c>
      <c r="K40" s="105" t="s">
        <v>116</v>
      </c>
      <c r="L40" s="106" t="s">
        <v>120</v>
      </c>
    </row>
    <row r="41" spans="1:12" ht="35.25" thickBot="1">
      <c r="A41" s="95">
        <v>39</v>
      </c>
      <c r="B41" s="128">
        <v>1030</v>
      </c>
      <c r="C41" s="129">
        <v>16</v>
      </c>
      <c r="D41" s="98">
        <v>310.32</v>
      </c>
      <c r="E41" s="99">
        <v>0</v>
      </c>
      <c r="F41" s="100">
        <v>10000000</v>
      </c>
      <c r="G41" s="111">
        <f t="shared" si="3"/>
        <v>1551600000</v>
      </c>
      <c r="H41" s="113">
        <v>0</v>
      </c>
      <c r="I41" s="103">
        <f t="shared" si="4"/>
        <v>0</v>
      </c>
      <c r="J41" s="127">
        <f t="shared" si="0"/>
        <v>1551600000</v>
      </c>
      <c r="K41" s="105" t="s">
        <v>116</v>
      </c>
      <c r="L41" s="106" t="s">
        <v>120</v>
      </c>
    </row>
    <row r="42" spans="1:12" ht="35.25" thickBot="1">
      <c r="A42" s="107">
        <v>40</v>
      </c>
      <c r="B42" s="128">
        <v>1446</v>
      </c>
      <c r="C42" s="129">
        <v>16</v>
      </c>
      <c r="D42" s="98">
        <v>226.72</v>
      </c>
      <c r="E42" s="99">
        <v>0</v>
      </c>
      <c r="F42" s="100">
        <v>10000000</v>
      </c>
      <c r="G42" s="111">
        <f t="shared" si="3"/>
        <v>1133600000</v>
      </c>
      <c r="H42" s="113">
        <v>0</v>
      </c>
      <c r="I42" s="103">
        <f t="shared" si="4"/>
        <v>0</v>
      </c>
      <c r="J42" s="127">
        <f t="shared" si="0"/>
        <v>1133600000</v>
      </c>
      <c r="K42" s="105" t="s">
        <v>116</v>
      </c>
      <c r="L42" s="106" t="s">
        <v>120</v>
      </c>
    </row>
    <row r="43" spans="1:12" ht="35.25" thickBot="1">
      <c r="A43" s="95">
        <v>41</v>
      </c>
      <c r="B43" s="128">
        <v>509</v>
      </c>
      <c r="C43" s="129">
        <v>13</v>
      </c>
      <c r="D43" s="98">
        <v>453.45</v>
      </c>
      <c r="E43" s="99">
        <v>0</v>
      </c>
      <c r="F43" s="100">
        <v>9000000</v>
      </c>
      <c r="G43" s="111">
        <f>D43*9000000</f>
        <v>4081050000</v>
      </c>
      <c r="H43" s="113">
        <v>0</v>
      </c>
      <c r="I43" s="103">
        <f t="shared" si="4"/>
        <v>0</v>
      </c>
      <c r="J43" s="127">
        <f t="shared" si="0"/>
        <v>4081050000</v>
      </c>
      <c r="K43" s="105" t="s">
        <v>116</v>
      </c>
      <c r="L43" s="106" t="s">
        <v>147</v>
      </c>
    </row>
    <row r="44" spans="1:12" ht="35.25" thickBot="1">
      <c r="A44" s="107">
        <v>42</v>
      </c>
      <c r="B44" s="109">
        <v>480</v>
      </c>
      <c r="C44" s="129">
        <v>13</v>
      </c>
      <c r="D44" s="98">
        <v>860</v>
      </c>
      <c r="E44" s="99">
        <v>0</v>
      </c>
      <c r="F44" s="100">
        <v>9000000</v>
      </c>
      <c r="G44" s="111">
        <f>D44*9000000</f>
        <v>7740000000</v>
      </c>
      <c r="H44" s="113">
        <v>0</v>
      </c>
      <c r="I44" s="103">
        <f t="shared" si="4"/>
        <v>0</v>
      </c>
      <c r="J44" s="127">
        <f t="shared" si="0"/>
        <v>7740000000</v>
      </c>
      <c r="K44" s="105" t="s">
        <v>116</v>
      </c>
      <c r="L44" s="106" t="s">
        <v>147</v>
      </c>
    </row>
    <row r="45" spans="1:12" ht="35.25" thickBot="1">
      <c r="A45" s="95">
        <v>43</v>
      </c>
      <c r="B45" s="128">
        <v>1366</v>
      </c>
      <c r="C45" s="129">
        <v>16</v>
      </c>
      <c r="D45" s="98">
        <v>437.17</v>
      </c>
      <c r="E45" s="99">
        <v>0</v>
      </c>
      <c r="F45" s="100">
        <v>10000000</v>
      </c>
      <c r="G45" s="111">
        <f>F45*D45</f>
        <v>4371700000</v>
      </c>
      <c r="H45" s="113">
        <v>0</v>
      </c>
      <c r="I45" s="103">
        <f t="shared" si="4"/>
        <v>0</v>
      </c>
      <c r="J45" s="127">
        <f t="shared" si="0"/>
        <v>4371700000</v>
      </c>
      <c r="K45" s="105" t="s">
        <v>116</v>
      </c>
      <c r="L45" s="106" t="s">
        <v>120</v>
      </c>
    </row>
    <row r="46" spans="1:12" ht="34.5">
      <c r="A46" s="107">
        <v>44</v>
      </c>
      <c r="B46" s="99">
        <v>478</v>
      </c>
      <c r="C46" s="130">
        <v>13</v>
      </c>
      <c r="D46" s="98">
        <v>378.34</v>
      </c>
      <c r="E46" s="99">
        <v>0</v>
      </c>
      <c r="F46" s="100">
        <v>9000000</v>
      </c>
      <c r="G46" s="111">
        <f>D46*9000000</f>
        <v>3405060000</v>
      </c>
      <c r="H46" s="113">
        <v>0</v>
      </c>
      <c r="I46" s="103">
        <f t="shared" si="4"/>
        <v>0</v>
      </c>
      <c r="J46" s="127">
        <f t="shared" si="0"/>
        <v>3405060000</v>
      </c>
      <c r="K46" s="105" t="s">
        <v>116</v>
      </c>
      <c r="L46" s="106" t="s">
        <v>147</v>
      </c>
    </row>
    <row r="47" spans="1:12" ht="34.5">
      <c r="A47" s="95">
        <v>45</v>
      </c>
      <c r="B47" s="99">
        <v>477</v>
      </c>
      <c r="C47" s="130">
        <v>13</v>
      </c>
      <c r="D47" s="98">
        <v>688.6</v>
      </c>
      <c r="E47" s="99">
        <v>0</v>
      </c>
      <c r="F47" s="100">
        <v>9000000</v>
      </c>
      <c r="G47" s="111">
        <f>D47*9000000</f>
        <v>6197400000</v>
      </c>
      <c r="H47" s="113">
        <v>0</v>
      </c>
      <c r="I47" s="103">
        <f t="shared" si="4"/>
        <v>0</v>
      </c>
      <c r="J47" s="127">
        <f t="shared" si="0"/>
        <v>6197400000</v>
      </c>
      <c r="K47" s="105" t="s">
        <v>116</v>
      </c>
      <c r="L47" s="106" t="s">
        <v>147</v>
      </c>
    </row>
    <row r="48" spans="1:12" ht="34.5">
      <c r="A48" s="107">
        <v>46</v>
      </c>
      <c r="B48" s="131">
        <v>525</v>
      </c>
      <c r="C48" s="132">
        <v>13</v>
      </c>
      <c r="D48" s="98">
        <v>111.47</v>
      </c>
      <c r="E48" s="99">
        <v>0</v>
      </c>
      <c r="F48" s="100">
        <v>9000000</v>
      </c>
      <c r="G48" s="111">
        <f>D48*9000000</f>
        <v>1003230000</v>
      </c>
      <c r="H48" s="113">
        <v>0</v>
      </c>
      <c r="I48" s="103">
        <f t="shared" si="4"/>
        <v>0</v>
      </c>
      <c r="J48" s="127">
        <f t="shared" si="0"/>
        <v>1003230000</v>
      </c>
      <c r="K48" s="105" t="s">
        <v>116</v>
      </c>
      <c r="L48" s="106" t="s">
        <v>147</v>
      </c>
    </row>
    <row r="49" spans="1:12" ht="24">
      <c r="A49" s="95">
        <v>47</v>
      </c>
      <c r="B49" s="99">
        <v>8016</v>
      </c>
      <c r="C49" s="125">
        <v>2</v>
      </c>
      <c r="D49" s="98">
        <v>0</v>
      </c>
      <c r="E49" s="99">
        <v>600</v>
      </c>
      <c r="F49" s="117">
        <v>0</v>
      </c>
      <c r="G49" s="117">
        <v>0</v>
      </c>
      <c r="H49" s="113">
        <v>0</v>
      </c>
      <c r="I49" s="118">
        <v>150000000000</v>
      </c>
      <c r="J49" s="119">
        <f t="shared" si="0"/>
        <v>150000000000</v>
      </c>
      <c r="K49" s="105" t="s">
        <v>116</v>
      </c>
      <c r="L49" s="106" t="s">
        <v>160</v>
      </c>
    </row>
    <row r="50" spans="1:12" ht="34.5">
      <c r="A50" s="107">
        <v>48</v>
      </c>
      <c r="B50" s="99">
        <v>10926</v>
      </c>
      <c r="C50" s="125">
        <v>13</v>
      </c>
      <c r="D50" s="98">
        <v>920.02</v>
      </c>
      <c r="E50" s="122">
        <v>0</v>
      </c>
      <c r="F50" s="100">
        <v>9000000</v>
      </c>
      <c r="G50" s="111">
        <f>F50*D50</f>
        <v>8280180000</v>
      </c>
      <c r="H50" s="113">
        <v>0</v>
      </c>
      <c r="I50" s="103">
        <f t="shared" ref="I50:I58" si="5">H50*E50</f>
        <v>0</v>
      </c>
      <c r="J50" s="127">
        <f t="shared" si="0"/>
        <v>8280180000</v>
      </c>
      <c r="K50" s="105" t="s">
        <v>116</v>
      </c>
      <c r="L50" s="106" t="s">
        <v>167</v>
      </c>
    </row>
    <row r="51" spans="1:12" ht="34.5">
      <c r="A51" s="95">
        <v>49</v>
      </c>
      <c r="B51" s="99">
        <v>10926</v>
      </c>
      <c r="C51" s="125">
        <v>13</v>
      </c>
      <c r="D51" s="98">
        <v>920.09</v>
      </c>
      <c r="E51" s="122">
        <v>0</v>
      </c>
      <c r="F51" s="100">
        <v>9000000</v>
      </c>
      <c r="G51" s="111">
        <v>4140405000</v>
      </c>
      <c r="H51" s="113">
        <v>0</v>
      </c>
      <c r="I51" s="103">
        <f t="shared" si="5"/>
        <v>0</v>
      </c>
      <c r="J51" s="127">
        <f t="shared" si="0"/>
        <v>4140405000</v>
      </c>
      <c r="K51" s="105" t="s">
        <v>116</v>
      </c>
      <c r="L51" s="106" t="s">
        <v>167</v>
      </c>
    </row>
    <row r="52" spans="1:12" ht="34.5">
      <c r="A52" s="107">
        <v>50</v>
      </c>
      <c r="B52" s="131">
        <v>10296</v>
      </c>
      <c r="C52" s="133"/>
      <c r="D52" s="98">
        <v>920.09</v>
      </c>
      <c r="E52" s="122">
        <v>0</v>
      </c>
      <c r="F52" s="100">
        <v>9000000</v>
      </c>
      <c r="G52" s="111">
        <v>2070202500</v>
      </c>
      <c r="H52" s="113">
        <v>0</v>
      </c>
      <c r="I52" s="103">
        <f t="shared" si="5"/>
        <v>0</v>
      </c>
      <c r="J52" s="127">
        <f t="shared" si="0"/>
        <v>2070202500</v>
      </c>
      <c r="K52" s="105" t="s">
        <v>116</v>
      </c>
      <c r="L52" s="106" t="s">
        <v>167</v>
      </c>
    </row>
    <row r="53" spans="1:12" ht="34.5">
      <c r="A53" s="95">
        <v>51</v>
      </c>
      <c r="B53" s="111">
        <v>10926</v>
      </c>
      <c r="C53" s="112">
        <v>13</v>
      </c>
      <c r="D53" s="98">
        <v>920.09</v>
      </c>
      <c r="E53" s="122">
        <v>0</v>
      </c>
      <c r="F53" s="100">
        <v>9000000</v>
      </c>
      <c r="G53" s="111">
        <v>2070202500</v>
      </c>
      <c r="H53" s="113">
        <v>0</v>
      </c>
      <c r="I53" s="103">
        <f t="shared" si="5"/>
        <v>0</v>
      </c>
      <c r="J53" s="127">
        <f t="shared" si="0"/>
        <v>2070202500</v>
      </c>
      <c r="K53" s="105" t="s">
        <v>116</v>
      </c>
      <c r="L53" s="106" t="s">
        <v>167</v>
      </c>
    </row>
    <row r="54" spans="1:12" ht="34.5">
      <c r="A54" s="107">
        <v>52</v>
      </c>
      <c r="B54" s="111">
        <v>509</v>
      </c>
      <c r="C54" s="112">
        <v>13</v>
      </c>
      <c r="D54" s="98">
        <v>453.45</v>
      </c>
      <c r="E54" s="122">
        <v>0</v>
      </c>
      <c r="F54" s="100">
        <v>9000000</v>
      </c>
      <c r="G54" s="111">
        <f>F54*D54</f>
        <v>4081050000</v>
      </c>
      <c r="H54" s="113">
        <v>0</v>
      </c>
      <c r="I54" s="103">
        <f t="shared" si="5"/>
        <v>0</v>
      </c>
      <c r="J54" s="127">
        <f t="shared" si="0"/>
        <v>4081050000</v>
      </c>
      <c r="K54" s="134" t="s">
        <v>116</v>
      </c>
      <c r="L54" s="106" t="s">
        <v>167</v>
      </c>
    </row>
    <row r="55" spans="1:12" ht="34.5">
      <c r="A55" s="95">
        <v>53</v>
      </c>
      <c r="B55" s="111">
        <v>19</v>
      </c>
      <c r="C55" s="112">
        <v>1323</v>
      </c>
      <c r="D55" s="98">
        <v>235.1</v>
      </c>
      <c r="E55" s="122">
        <v>0</v>
      </c>
      <c r="F55" s="100">
        <v>9000000</v>
      </c>
      <c r="G55" s="111">
        <f>F55*D55</f>
        <v>2115900000</v>
      </c>
      <c r="H55" s="113">
        <v>0</v>
      </c>
      <c r="I55" s="103">
        <f t="shared" si="5"/>
        <v>0</v>
      </c>
      <c r="J55" s="127">
        <f t="shared" si="0"/>
        <v>2115900000</v>
      </c>
      <c r="K55" s="134" t="s">
        <v>116</v>
      </c>
      <c r="L55" s="106" t="s">
        <v>147</v>
      </c>
    </row>
    <row r="56" spans="1:12" ht="34.5">
      <c r="A56" s="107">
        <v>54</v>
      </c>
      <c r="B56" s="111">
        <v>1319</v>
      </c>
      <c r="C56" s="112">
        <v>25</v>
      </c>
      <c r="D56" s="98">
        <v>1729</v>
      </c>
      <c r="E56" s="99">
        <v>200</v>
      </c>
      <c r="F56" s="100">
        <v>15000000</v>
      </c>
      <c r="G56" s="111">
        <f>F56*D56</f>
        <v>25935000000</v>
      </c>
      <c r="H56" s="112">
        <v>100000000</v>
      </c>
      <c r="I56" s="103">
        <f t="shared" si="5"/>
        <v>20000000000</v>
      </c>
      <c r="J56" s="127">
        <f t="shared" si="0"/>
        <v>45935000000</v>
      </c>
      <c r="K56" s="134" t="s">
        <v>116</v>
      </c>
      <c r="L56" s="106" t="s">
        <v>181</v>
      </c>
    </row>
    <row r="57" spans="1:12" ht="24">
      <c r="A57" s="95">
        <v>55</v>
      </c>
      <c r="B57" s="111"/>
      <c r="C57" s="112">
        <v>13</v>
      </c>
      <c r="D57" s="98">
        <v>90</v>
      </c>
      <c r="E57" s="99"/>
      <c r="F57" s="100">
        <v>9000000</v>
      </c>
      <c r="G57" s="111">
        <f>F57*D57</f>
        <v>810000000</v>
      </c>
      <c r="H57" s="113">
        <v>0</v>
      </c>
      <c r="I57" s="103">
        <f t="shared" si="5"/>
        <v>0</v>
      </c>
      <c r="J57" s="127">
        <f t="shared" si="0"/>
        <v>810000000</v>
      </c>
      <c r="K57" s="134" t="s">
        <v>116</v>
      </c>
      <c r="L57" s="106"/>
    </row>
    <row r="58" spans="1:12" ht="34.5">
      <c r="A58" s="107">
        <v>56</v>
      </c>
      <c r="B58" s="111">
        <v>647</v>
      </c>
      <c r="C58" s="112">
        <v>77</v>
      </c>
      <c r="D58" s="98">
        <v>1055</v>
      </c>
      <c r="E58" s="99">
        <v>0</v>
      </c>
      <c r="F58" s="100">
        <v>3000000</v>
      </c>
      <c r="G58" s="111">
        <f>D58*3000000</f>
        <v>3165000000</v>
      </c>
      <c r="H58" s="112">
        <v>150000000</v>
      </c>
      <c r="I58" s="103">
        <f t="shared" si="5"/>
        <v>0</v>
      </c>
      <c r="J58" s="127">
        <f t="shared" si="0"/>
        <v>3165000000</v>
      </c>
      <c r="K58" s="134" t="s">
        <v>187</v>
      </c>
      <c r="L58" s="106" t="s">
        <v>190</v>
      </c>
    </row>
    <row r="59" spans="1:12" ht="24">
      <c r="A59" s="95">
        <v>57</v>
      </c>
      <c r="B59" s="111">
        <v>1624</v>
      </c>
      <c r="C59" s="112">
        <v>4</v>
      </c>
      <c r="D59" s="98">
        <v>500</v>
      </c>
      <c r="E59" s="99">
        <v>170</v>
      </c>
      <c r="F59" s="100">
        <v>20000000</v>
      </c>
      <c r="G59" s="111">
        <f>F59*D59</f>
        <v>10000000000</v>
      </c>
      <c r="H59" s="112">
        <v>100000000</v>
      </c>
      <c r="I59" s="118">
        <f>H59*E59</f>
        <v>17000000000</v>
      </c>
      <c r="J59" s="119">
        <f t="shared" si="0"/>
        <v>27000000000</v>
      </c>
      <c r="K59" s="134" t="s">
        <v>116</v>
      </c>
      <c r="L59" s="106" t="s">
        <v>194</v>
      </c>
    </row>
    <row r="60" spans="1:12" ht="24">
      <c r="A60" s="107">
        <v>58</v>
      </c>
      <c r="B60" s="119" t="s">
        <v>83</v>
      </c>
      <c r="C60" s="135">
        <v>7</v>
      </c>
      <c r="D60" s="98">
        <v>1000</v>
      </c>
      <c r="E60" s="122">
        <v>400</v>
      </c>
      <c r="F60" s="100">
        <v>20000000</v>
      </c>
      <c r="G60" s="111">
        <f>F60*D60</f>
        <v>20000000000</v>
      </c>
      <c r="H60" s="112">
        <v>150000000</v>
      </c>
      <c r="I60" s="118">
        <f>H60*E60</f>
        <v>60000000000</v>
      </c>
      <c r="J60" s="119">
        <f t="shared" si="0"/>
        <v>80000000000</v>
      </c>
      <c r="K60" s="134" t="s">
        <v>187</v>
      </c>
      <c r="L60" s="106"/>
    </row>
    <row r="61" spans="1:12" ht="34.5">
      <c r="A61" s="95">
        <v>59</v>
      </c>
      <c r="B61" s="119">
        <v>144</v>
      </c>
      <c r="C61" s="135">
        <v>77</v>
      </c>
      <c r="D61" s="98">
        <v>173.17</v>
      </c>
      <c r="E61" s="122">
        <v>0</v>
      </c>
      <c r="F61" s="100">
        <v>3000000</v>
      </c>
      <c r="G61" s="111">
        <f>D61*3000000000</f>
        <v>519509999999.99994</v>
      </c>
      <c r="H61" s="112">
        <v>0</v>
      </c>
      <c r="I61" s="103">
        <f>H61*E61</f>
        <v>0</v>
      </c>
      <c r="J61" s="127">
        <f t="shared" si="0"/>
        <v>519509999999.99994</v>
      </c>
      <c r="K61" s="134" t="s">
        <v>187</v>
      </c>
      <c r="L61" s="106" t="s">
        <v>190</v>
      </c>
    </row>
    <row r="62" spans="1:12" ht="24">
      <c r="A62" s="107">
        <v>60</v>
      </c>
      <c r="B62" s="119" t="s">
        <v>83</v>
      </c>
      <c r="C62" s="135">
        <v>231</v>
      </c>
      <c r="D62" s="98">
        <v>3596.28</v>
      </c>
      <c r="E62" s="122">
        <v>400</v>
      </c>
      <c r="F62" s="100">
        <v>10000000</v>
      </c>
      <c r="G62" s="111">
        <f t="shared" ref="G62:G69" si="6">F62*D62</f>
        <v>35962800000</v>
      </c>
      <c r="H62" s="112">
        <v>200000000</v>
      </c>
      <c r="I62" s="118">
        <f>H62*E62</f>
        <v>80000000000</v>
      </c>
      <c r="J62" s="119">
        <f t="shared" si="0"/>
        <v>115962800000</v>
      </c>
      <c r="K62" s="134" t="s">
        <v>187</v>
      </c>
      <c r="L62" s="106"/>
    </row>
    <row r="63" spans="1:12" ht="85.5">
      <c r="A63" s="95">
        <v>61</v>
      </c>
      <c r="B63" s="119" t="s">
        <v>83</v>
      </c>
      <c r="C63" s="135">
        <v>77</v>
      </c>
      <c r="D63" s="98">
        <v>902</v>
      </c>
      <c r="E63" s="122">
        <v>0</v>
      </c>
      <c r="F63" s="100">
        <v>6000000</v>
      </c>
      <c r="G63" s="111">
        <f t="shared" si="6"/>
        <v>5412000000</v>
      </c>
      <c r="H63" s="113">
        <v>0</v>
      </c>
      <c r="I63" s="113">
        <v>0</v>
      </c>
      <c r="J63" s="119">
        <f t="shared" si="0"/>
        <v>5412000000</v>
      </c>
      <c r="K63" s="134" t="s">
        <v>187</v>
      </c>
      <c r="L63" s="136" t="s">
        <v>376</v>
      </c>
    </row>
    <row r="64" spans="1:12" ht="24">
      <c r="A64" s="107">
        <v>62</v>
      </c>
      <c r="B64" s="119" t="s">
        <v>83</v>
      </c>
      <c r="C64" s="135">
        <v>77</v>
      </c>
      <c r="D64" s="98">
        <v>17317</v>
      </c>
      <c r="E64" s="122">
        <v>0</v>
      </c>
      <c r="F64" s="100">
        <v>3000000</v>
      </c>
      <c r="G64" s="111">
        <f t="shared" si="6"/>
        <v>51951000000</v>
      </c>
      <c r="H64" s="113">
        <v>0</v>
      </c>
      <c r="I64" s="103">
        <f>H64*E64</f>
        <v>0</v>
      </c>
      <c r="J64" s="127">
        <f t="shared" si="0"/>
        <v>51951000000</v>
      </c>
      <c r="K64" s="134" t="s">
        <v>187</v>
      </c>
      <c r="L64" s="106"/>
    </row>
    <row r="65" spans="1:12" ht="24">
      <c r="A65" s="95">
        <v>63</v>
      </c>
      <c r="B65" s="119" t="s">
        <v>83</v>
      </c>
      <c r="C65" s="135">
        <v>51</v>
      </c>
      <c r="D65" s="98">
        <v>5000</v>
      </c>
      <c r="E65" s="122">
        <v>300</v>
      </c>
      <c r="F65" s="100">
        <v>3000000</v>
      </c>
      <c r="G65" s="111">
        <f t="shared" si="6"/>
        <v>15000000000</v>
      </c>
      <c r="H65" s="112">
        <v>150000000</v>
      </c>
      <c r="I65" s="118">
        <f>H65*E65</f>
        <v>45000000000</v>
      </c>
      <c r="J65" s="119">
        <f t="shared" si="0"/>
        <v>60000000000</v>
      </c>
      <c r="K65" s="134" t="s">
        <v>187</v>
      </c>
      <c r="L65" s="106"/>
    </row>
    <row r="66" spans="1:12" ht="34.5">
      <c r="A66" s="107">
        <v>64</v>
      </c>
      <c r="B66" s="135">
        <v>537</v>
      </c>
      <c r="C66" s="135">
        <v>19</v>
      </c>
      <c r="D66" s="98">
        <v>342.92</v>
      </c>
      <c r="E66" s="122">
        <v>0</v>
      </c>
      <c r="F66" s="100">
        <v>6000000</v>
      </c>
      <c r="G66" s="111">
        <f t="shared" si="6"/>
        <v>2057520000</v>
      </c>
      <c r="H66" s="112">
        <v>100000000</v>
      </c>
      <c r="I66" s="103">
        <f>H66*E66</f>
        <v>0</v>
      </c>
      <c r="J66" s="127">
        <f t="shared" si="0"/>
        <v>2057520000</v>
      </c>
      <c r="K66" s="134" t="s">
        <v>216</v>
      </c>
      <c r="L66" s="106" t="s">
        <v>218</v>
      </c>
    </row>
    <row r="67" spans="1:12" ht="24">
      <c r="A67" s="95">
        <v>65</v>
      </c>
      <c r="B67" s="119" t="s">
        <v>83</v>
      </c>
      <c r="C67" s="135">
        <v>7</v>
      </c>
      <c r="D67" s="98">
        <v>1000</v>
      </c>
      <c r="E67" s="122">
        <v>250</v>
      </c>
      <c r="F67" s="100">
        <v>20000000</v>
      </c>
      <c r="G67" s="111">
        <f t="shared" si="6"/>
        <v>20000000000</v>
      </c>
      <c r="H67" s="112">
        <v>200000000</v>
      </c>
      <c r="I67" s="118">
        <f>H67*E67</f>
        <v>50000000000</v>
      </c>
      <c r="J67" s="119">
        <f t="shared" si="0"/>
        <v>70000000000</v>
      </c>
      <c r="K67" s="134" t="s">
        <v>187</v>
      </c>
      <c r="L67" s="106" t="s">
        <v>213</v>
      </c>
    </row>
    <row r="68" spans="1:12" ht="34.5">
      <c r="A68" s="107">
        <v>66</v>
      </c>
      <c r="B68" s="119" t="s">
        <v>83</v>
      </c>
      <c r="C68" s="135">
        <v>77</v>
      </c>
      <c r="D68" s="98">
        <v>416</v>
      </c>
      <c r="E68" s="122">
        <v>0</v>
      </c>
      <c r="F68" s="100">
        <v>6000000</v>
      </c>
      <c r="G68" s="111">
        <f t="shared" si="6"/>
        <v>2496000000</v>
      </c>
      <c r="H68" s="112">
        <v>100000000</v>
      </c>
      <c r="I68" s="103">
        <f t="shared" ref="I68:I69" si="7">H68*E68</f>
        <v>0</v>
      </c>
      <c r="J68" s="127">
        <f t="shared" ref="J68:J71" si="8">I68+G68</f>
        <v>2496000000</v>
      </c>
      <c r="K68" s="134" t="s">
        <v>216</v>
      </c>
      <c r="L68" s="106" t="s">
        <v>218</v>
      </c>
    </row>
    <row r="69" spans="1:12" ht="34.5">
      <c r="A69" s="95">
        <v>67</v>
      </c>
      <c r="B69" s="119" t="s">
        <v>83</v>
      </c>
      <c r="C69" s="135">
        <v>77</v>
      </c>
      <c r="D69" s="98">
        <v>686</v>
      </c>
      <c r="E69" s="122">
        <v>0</v>
      </c>
      <c r="F69" s="100">
        <v>6000000</v>
      </c>
      <c r="G69" s="111">
        <f t="shared" si="6"/>
        <v>4116000000</v>
      </c>
      <c r="H69" s="112">
        <v>100000000</v>
      </c>
      <c r="I69" s="103">
        <f t="shared" si="7"/>
        <v>0</v>
      </c>
      <c r="J69" s="127">
        <f t="shared" si="8"/>
        <v>4116000000</v>
      </c>
      <c r="K69" s="134" t="s">
        <v>216</v>
      </c>
      <c r="L69" s="106" t="s">
        <v>218</v>
      </c>
    </row>
    <row r="70" spans="1:12" ht="34.5">
      <c r="A70" s="107">
        <v>68</v>
      </c>
      <c r="B70" s="119">
        <v>80</v>
      </c>
      <c r="C70" s="135">
        <v>154</v>
      </c>
      <c r="D70" s="98">
        <v>273</v>
      </c>
      <c r="E70" s="122">
        <v>273</v>
      </c>
      <c r="F70" s="100">
        <v>10000000</v>
      </c>
      <c r="G70" s="111">
        <f>D70*10000000</f>
        <v>2730000000</v>
      </c>
      <c r="H70" s="112">
        <v>200000000</v>
      </c>
      <c r="I70" s="118">
        <f>H70*E70</f>
        <v>54600000000</v>
      </c>
      <c r="J70" s="119">
        <f t="shared" si="8"/>
        <v>57330000000</v>
      </c>
      <c r="K70" s="134" t="s">
        <v>216</v>
      </c>
      <c r="L70" s="106" t="s">
        <v>230</v>
      </c>
    </row>
    <row r="71" spans="1:12" ht="34.5">
      <c r="A71" s="95">
        <v>69</v>
      </c>
      <c r="B71" s="119" t="s">
        <v>83</v>
      </c>
      <c r="C71" s="135">
        <v>77</v>
      </c>
      <c r="D71" s="98">
        <v>902</v>
      </c>
      <c r="E71" s="122">
        <v>0</v>
      </c>
      <c r="F71" s="100">
        <v>6000000</v>
      </c>
      <c r="G71" s="111">
        <f>F71*D71</f>
        <v>5412000000</v>
      </c>
      <c r="H71" s="112">
        <v>100000000</v>
      </c>
      <c r="I71" s="103">
        <f>H71*E71</f>
        <v>0</v>
      </c>
      <c r="J71" s="127">
        <f t="shared" si="8"/>
        <v>5412000000</v>
      </c>
      <c r="K71" s="134" t="s">
        <v>187</v>
      </c>
      <c r="L71" s="106" t="s">
        <v>211</v>
      </c>
    </row>
    <row r="72" spans="1:12" ht="24">
      <c r="A72" s="107">
        <v>70</v>
      </c>
      <c r="B72" s="119" t="s">
        <v>83</v>
      </c>
      <c r="C72" s="135">
        <v>4</v>
      </c>
      <c r="D72" s="98">
        <v>1200</v>
      </c>
      <c r="E72" s="122">
        <v>400</v>
      </c>
      <c r="F72" s="100">
        <v>300000000</v>
      </c>
      <c r="G72" s="111">
        <f>F72*D72</f>
        <v>360000000000</v>
      </c>
      <c r="H72" s="112">
        <v>200000000</v>
      </c>
      <c r="I72" s="118">
        <f t="shared" ref="I72:I89" si="9">H72*E72</f>
        <v>80000000000</v>
      </c>
      <c r="J72" s="119">
        <f>I71+G71</f>
        <v>5412000000</v>
      </c>
      <c r="K72" s="134" t="s">
        <v>233</v>
      </c>
      <c r="L72" s="106" t="s">
        <v>236</v>
      </c>
    </row>
    <row r="73" spans="1:12" ht="51.75">
      <c r="A73" s="95">
        <v>71</v>
      </c>
      <c r="B73" s="119">
        <v>1</v>
      </c>
      <c r="C73" s="135">
        <v>274</v>
      </c>
      <c r="D73" s="98">
        <v>119409.87</v>
      </c>
      <c r="E73" s="122">
        <v>2000</v>
      </c>
      <c r="F73" s="100">
        <v>3000000</v>
      </c>
      <c r="G73" s="111">
        <f>F73*D73</f>
        <v>358229610000</v>
      </c>
      <c r="H73" s="112">
        <v>100000000</v>
      </c>
      <c r="I73" s="118">
        <f t="shared" si="9"/>
        <v>200000000000</v>
      </c>
      <c r="J73" s="119">
        <f t="shared" ref="J73:J111" si="10">I73+G73</f>
        <v>558229610000</v>
      </c>
      <c r="K73" s="134" t="s">
        <v>239</v>
      </c>
      <c r="L73" s="106" t="s">
        <v>242</v>
      </c>
    </row>
    <row r="74" spans="1:12" ht="34.5">
      <c r="A74" s="107">
        <v>72</v>
      </c>
      <c r="B74" s="119" t="s">
        <v>83</v>
      </c>
      <c r="C74" s="135">
        <v>274</v>
      </c>
      <c r="D74" s="98">
        <v>0</v>
      </c>
      <c r="E74" s="122">
        <v>95</v>
      </c>
      <c r="F74" s="100">
        <v>3000000</v>
      </c>
      <c r="G74" s="122">
        <v>0</v>
      </c>
      <c r="H74" s="112">
        <v>100000000</v>
      </c>
      <c r="I74" s="118">
        <f t="shared" si="9"/>
        <v>9500000000</v>
      </c>
      <c r="J74" s="119">
        <f t="shared" si="10"/>
        <v>9500000000</v>
      </c>
      <c r="K74" s="134" t="s">
        <v>239</v>
      </c>
      <c r="L74" s="106" t="s">
        <v>246</v>
      </c>
    </row>
    <row r="75" spans="1:12" ht="34.5">
      <c r="A75" s="95">
        <v>73</v>
      </c>
      <c r="B75" s="119" t="s">
        <v>83</v>
      </c>
      <c r="C75" s="135">
        <v>76</v>
      </c>
      <c r="D75" s="98">
        <v>154</v>
      </c>
      <c r="E75" s="122">
        <v>0</v>
      </c>
      <c r="F75" s="100">
        <v>50000000</v>
      </c>
      <c r="G75" s="111">
        <f>F75*D75</f>
        <v>7700000000</v>
      </c>
      <c r="H75" s="112">
        <v>150000000</v>
      </c>
      <c r="I75" s="103">
        <f>H75*E75</f>
        <v>0</v>
      </c>
      <c r="J75" s="127">
        <f t="shared" si="10"/>
        <v>7700000000</v>
      </c>
      <c r="K75" s="134" t="s">
        <v>239</v>
      </c>
      <c r="L75" s="106" t="s">
        <v>250</v>
      </c>
    </row>
    <row r="76" spans="1:12" ht="51.75">
      <c r="A76" s="107">
        <v>74</v>
      </c>
      <c r="B76" s="119">
        <v>1732</v>
      </c>
      <c r="C76" s="135">
        <v>137</v>
      </c>
      <c r="D76" s="98">
        <v>1035.57</v>
      </c>
      <c r="E76" s="122">
        <v>0</v>
      </c>
      <c r="F76" s="100">
        <v>50000000</v>
      </c>
      <c r="G76" s="111">
        <f>F76*D76</f>
        <v>51778500000</v>
      </c>
      <c r="H76" s="112">
        <v>100000000</v>
      </c>
      <c r="I76" s="103">
        <f t="shared" ref="I76:I77" si="11">H76*E76</f>
        <v>0</v>
      </c>
      <c r="J76" s="127">
        <f t="shared" si="10"/>
        <v>51778500000</v>
      </c>
      <c r="K76" s="134" t="s">
        <v>239</v>
      </c>
      <c r="L76" s="106" t="s">
        <v>256</v>
      </c>
    </row>
    <row r="77" spans="1:12" ht="51.75">
      <c r="A77" s="95">
        <v>75</v>
      </c>
      <c r="B77" s="119">
        <v>1732</v>
      </c>
      <c r="C77" s="135">
        <v>137</v>
      </c>
      <c r="D77" s="98">
        <v>1036</v>
      </c>
      <c r="E77" s="122">
        <v>0</v>
      </c>
      <c r="F77" s="100">
        <v>50000000</v>
      </c>
      <c r="G77" s="111">
        <f>F77*D77</f>
        <v>51800000000</v>
      </c>
      <c r="H77" s="112">
        <v>100000000</v>
      </c>
      <c r="I77" s="103">
        <f t="shared" si="11"/>
        <v>0</v>
      </c>
      <c r="J77" s="127">
        <f t="shared" si="10"/>
        <v>51800000000</v>
      </c>
      <c r="K77" s="134" t="s">
        <v>239</v>
      </c>
      <c r="L77" s="106" t="s">
        <v>256</v>
      </c>
    </row>
    <row r="78" spans="1:12" ht="34.5">
      <c r="A78" s="107">
        <v>76</v>
      </c>
      <c r="B78" s="119">
        <v>2480</v>
      </c>
      <c r="C78" s="135">
        <v>76</v>
      </c>
      <c r="D78" s="98">
        <v>147.61000000000001</v>
      </c>
      <c r="E78" s="122">
        <v>90</v>
      </c>
      <c r="F78" s="100">
        <v>50000000</v>
      </c>
      <c r="G78" s="111">
        <f>D78*F78</f>
        <v>7380500000.000001</v>
      </c>
      <c r="H78" s="112">
        <v>100000000</v>
      </c>
      <c r="I78" s="118">
        <f t="shared" si="9"/>
        <v>9000000000</v>
      </c>
      <c r="J78" s="119">
        <f t="shared" si="10"/>
        <v>16380500000</v>
      </c>
      <c r="K78" s="134" t="s">
        <v>239</v>
      </c>
      <c r="L78" s="106" t="s">
        <v>266</v>
      </c>
    </row>
    <row r="79" spans="1:12" ht="34.5">
      <c r="A79" s="95">
        <v>77</v>
      </c>
      <c r="B79" s="119">
        <v>2480</v>
      </c>
      <c r="C79" s="119">
        <v>76</v>
      </c>
      <c r="D79" s="98">
        <v>160.36000000000001</v>
      </c>
      <c r="E79" s="122">
        <v>0</v>
      </c>
      <c r="F79" s="100">
        <v>50000000</v>
      </c>
      <c r="G79" s="111">
        <f t="shared" ref="G79:G89" si="12">F79*D79</f>
        <v>8018000000.000001</v>
      </c>
      <c r="H79" s="112">
        <v>100000000</v>
      </c>
      <c r="I79" s="103">
        <f t="shared" si="9"/>
        <v>0</v>
      </c>
      <c r="J79" s="127">
        <f t="shared" si="10"/>
        <v>8018000000.000001</v>
      </c>
      <c r="K79" s="134" t="s">
        <v>239</v>
      </c>
      <c r="L79" s="106" t="s">
        <v>266</v>
      </c>
    </row>
    <row r="80" spans="1:12" ht="51.75">
      <c r="A80" s="107">
        <v>78</v>
      </c>
      <c r="B80" s="137" t="s">
        <v>272</v>
      </c>
      <c r="C80" s="137" t="s">
        <v>272</v>
      </c>
      <c r="D80" s="98">
        <v>173</v>
      </c>
      <c r="E80" s="122">
        <v>0</v>
      </c>
      <c r="F80" s="100">
        <v>50000000</v>
      </c>
      <c r="G80" s="111">
        <f t="shared" si="12"/>
        <v>8650000000</v>
      </c>
      <c r="H80" s="112">
        <v>150000000</v>
      </c>
      <c r="I80" s="103">
        <f t="shared" si="9"/>
        <v>0</v>
      </c>
      <c r="J80" s="127">
        <f t="shared" si="10"/>
        <v>8650000000</v>
      </c>
      <c r="K80" s="134" t="s">
        <v>270</v>
      </c>
      <c r="L80" s="106" t="s">
        <v>274</v>
      </c>
    </row>
    <row r="81" spans="1:12" ht="51.75">
      <c r="A81" s="95">
        <v>79</v>
      </c>
      <c r="B81" s="119" t="s">
        <v>83</v>
      </c>
      <c r="C81" s="119">
        <v>114</v>
      </c>
      <c r="D81" s="98">
        <v>21.98</v>
      </c>
      <c r="E81" s="122">
        <v>0</v>
      </c>
      <c r="F81" s="100">
        <v>50000000</v>
      </c>
      <c r="G81" s="111">
        <f t="shared" si="12"/>
        <v>1099000000</v>
      </c>
      <c r="H81" s="112">
        <v>150000000</v>
      </c>
      <c r="I81" s="103">
        <f t="shared" si="9"/>
        <v>0</v>
      </c>
      <c r="J81" s="127">
        <f t="shared" si="10"/>
        <v>1099000000</v>
      </c>
      <c r="K81" s="134" t="s">
        <v>239</v>
      </c>
      <c r="L81" s="106" t="s">
        <v>274</v>
      </c>
    </row>
    <row r="82" spans="1:12" ht="51.75">
      <c r="A82" s="107">
        <v>80</v>
      </c>
      <c r="B82" s="119" t="s">
        <v>83</v>
      </c>
      <c r="C82" s="119">
        <v>114</v>
      </c>
      <c r="D82" s="98">
        <v>9.75</v>
      </c>
      <c r="E82" s="122">
        <v>0</v>
      </c>
      <c r="F82" s="100">
        <v>50000000</v>
      </c>
      <c r="G82" s="111">
        <f t="shared" si="12"/>
        <v>487500000</v>
      </c>
      <c r="H82" s="112">
        <v>150000000</v>
      </c>
      <c r="I82" s="103">
        <f t="shared" si="9"/>
        <v>0</v>
      </c>
      <c r="J82" s="127">
        <f t="shared" si="10"/>
        <v>487500000</v>
      </c>
      <c r="K82" s="134" t="s">
        <v>239</v>
      </c>
      <c r="L82" s="106" t="s">
        <v>274</v>
      </c>
    </row>
    <row r="83" spans="1:12" ht="51.75">
      <c r="A83" s="95">
        <v>81</v>
      </c>
      <c r="B83" s="119" t="s">
        <v>83</v>
      </c>
      <c r="C83" s="119">
        <v>114</v>
      </c>
      <c r="D83" s="98">
        <v>14.3</v>
      </c>
      <c r="E83" s="122">
        <v>0</v>
      </c>
      <c r="F83" s="100">
        <v>50000000</v>
      </c>
      <c r="G83" s="111">
        <f t="shared" si="12"/>
        <v>715000000</v>
      </c>
      <c r="H83" s="112">
        <v>150000000</v>
      </c>
      <c r="I83" s="103">
        <f t="shared" si="9"/>
        <v>0</v>
      </c>
      <c r="J83" s="127">
        <f t="shared" si="10"/>
        <v>715000000</v>
      </c>
      <c r="K83" s="134" t="s">
        <v>239</v>
      </c>
      <c r="L83" s="106" t="s">
        <v>274</v>
      </c>
    </row>
    <row r="84" spans="1:12" ht="51.75">
      <c r="A84" s="107">
        <v>82</v>
      </c>
      <c r="B84" s="119" t="s">
        <v>83</v>
      </c>
      <c r="C84" s="119">
        <v>114</v>
      </c>
      <c r="D84" s="98">
        <v>23.77</v>
      </c>
      <c r="E84" s="122">
        <v>0</v>
      </c>
      <c r="F84" s="100">
        <v>50000000</v>
      </c>
      <c r="G84" s="117">
        <f t="shared" si="12"/>
        <v>1188500000</v>
      </c>
      <c r="H84" s="112">
        <v>150000000</v>
      </c>
      <c r="I84" s="103">
        <f t="shared" si="9"/>
        <v>0</v>
      </c>
      <c r="J84" s="127">
        <f t="shared" si="10"/>
        <v>1188500000</v>
      </c>
      <c r="K84" s="134" t="s">
        <v>239</v>
      </c>
      <c r="L84" s="106" t="s">
        <v>274</v>
      </c>
    </row>
    <row r="85" spans="1:12" ht="51.75">
      <c r="A85" s="95">
        <v>83</v>
      </c>
      <c r="B85" s="119" t="s">
        <v>83</v>
      </c>
      <c r="C85" s="119">
        <v>114</v>
      </c>
      <c r="D85" s="98">
        <v>25.34</v>
      </c>
      <c r="E85" s="122">
        <v>0</v>
      </c>
      <c r="F85" s="100">
        <v>50000000</v>
      </c>
      <c r="G85" s="117">
        <f t="shared" si="12"/>
        <v>1267000000</v>
      </c>
      <c r="H85" s="112">
        <v>150000000</v>
      </c>
      <c r="I85" s="103">
        <f t="shared" si="9"/>
        <v>0</v>
      </c>
      <c r="J85" s="127">
        <f t="shared" si="10"/>
        <v>1267000000</v>
      </c>
      <c r="K85" s="134" t="s">
        <v>239</v>
      </c>
      <c r="L85" s="106" t="s">
        <v>274</v>
      </c>
    </row>
    <row r="86" spans="1:12" ht="51.75">
      <c r="A86" s="107">
        <v>84</v>
      </c>
      <c r="B86" s="119" t="s">
        <v>83</v>
      </c>
      <c r="C86" s="119">
        <v>114</v>
      </c>
      <c r="D86" s="98">
        <v>14.12</v>
      </c>
      <c r="E86" s="122">
        <v>0</v>
      </c>
      <c r="F86" s="100">
        <v>50000000</v>
      </c>
      <c r="G86" s="117">
        <f t="shared" si="12"/>
        <v>706000000</v>
      </c>
      <c r="H86" s="112">
        <v>150000000</v>
      </c>
      <c r="I86" s="103">
        <f t="shared" si="9"/>
        <v>0</v>
      </c>
      <c r="J86" s="127">
        <f t="shared" si="10"/>
        <v>706000000</v>
      </c>
      <c r="K86" s="134" t="s">
        <v>239</v>
      </c>
      <c r="L86" s="106" t="s">
        <v>274</v>
      </c>
    </row>
    <row r="87" spans="1:12" ht="51.75">
      <c r="A87" s="95">
        <v>85</v>
      </c>
      <c r="B87" s="119" t="s">
        <v>83</v>
      </c>
      <c r="C87" s="119">
        <v>114</v>
      </c>
      <c r="D87" s="98">
        <v>29.75</v>
      </c>
      <c r="E87" s="122">
        <v>0</v>
      </c>
      <c r="F87" s="100">
        <v>50000000</v>
      </c>
      <c r="G87" s="117">
        <f t="shared" si="12"/>
        <v>1487500000</v>
      </c>
      <c r="H87" s="112">
        <v>150000000</v>
      </c>
      <c r="I87" s="103">
        <f t="shared" si="9"/>
        <v>0</v>
      </c>
      <c r="J87" s="127">
        <f t="shared" si="10"/>
        <v>1487500000</v>
      </c>
      <c r="K87" s="134" t="s">
        <v>239</v>
      </c>
      <c r="L87" s="106" t="s">
        <v>274</v>
      </c>
    </row>
    <row r="88" spans="1:12" ht="69">
      <c r="A88" s="107">
        <v>86</v>
      </c>
      <c r="B88" s="119">
        <v>3250</v>
      </c>
      <c r="C88" s="119">
        <v>76</v>
      </c>
      <c r="D88" s="98">
        <v>55.48</v>
      </c>
      <c r="E88" s="122">
        <v>45</v>
      </c>
      <c r="F88" s="100">
        <v>300000000</v>
      </c>
      <c r="G88" s="117">
        <f t="shared" si="12"/>
        <v>16644000000</v>
      </c>
      <c r="H88" s="112">
        <v>200000000</v>
      </c>
      <c r="I88" s="118">
        <f t="shared" si="9"/>
        <v>9000000000</v>
      </c>
      <c r="J88" s="119">
        <f t="shared" si="10"/>
        <v>25644000000</v>
      </c>
      <c r="K88" s="134" t="s">
        <v>239</v>
      </c>
      <c r="L88" s="138" t="s">
        <v>292</v>
      </c>
    </row>
    <row r="89" spans="1:12" ht="69">
      <c r="A89" s="95">
        <v>87</v>
      </c>
      <c r="B89" s="119">
        <v>3249</v>
      </c>
      <c r="C89" s="119">
        <v>76</v>
      </c>
      <c r="D89" s="98">
        <v>50.44</v>
      </c>
      <c r="E89" s="122">
        <v>40</v>
      </c>
      <c r="F89" s="100">
        <v>300000000</v>
      </c>
      <c r="G89" s="117">
        <f t="shared" si="12"/>
        <v>15132000000</v>
      </c>
      <c r="H89" s="112">
        <v>200000000</v>
      </c>
      <c r="I89" s="118">
        <f t="shared" si="9"/>
        <v>8000000000</v>
      </c>
      <c r="J89" s="119">
        <f t="shared" si="10"/>
        <v>23132000000</v>
      </c>
      <c r="K89" s="134" t="s">
        <v>239</v>
      </c>
      <c r="L89" s="138" t="s">
        <v>292</v>
      </c>
    </row>
    <row r="90" spans="1:12" ht="24">
      <c r="A90" s="107">
        <v>88</v>
      </c>
      <c r="B90" s="119" t="s">
        <v>83</v>
      </c>
      <c r="C90" s="119"/>
      <c r="D90" s="98">
        <v>2983.74</v>
      </c>
      <c r="E90" s="122">
        <v>2983.74</v>
      </c>
      <c r="F90" s="100">
        <f>G90/D90</f>
        <v>33514984.549592126</v>
      </c>
      <c r="G90" s="117">
        <v>100000000000</v>
      </c>
      <c r="H90" s="112">
        <f>I90/E90</f>
        <v>100544953.64877638</v>
      </c>
      <c r="I90" s="118">
        <v>300000000000</v>
      </c>
      <c r="J90" s="119">
        <f t="shared" si="10"/>
        <v>400000000000</v>
      </c>
      <c r="K90" s="134" t="s">
        <v>239</v>
      </c>
      <c r="L90" s="106" t="s">
        <v>294</v>
      </c>
    </row>
    <row r="91" spans="1:12" ht="114">
      <c r="A91" s="95">
        <v>89</v>
      </c>
      <c r="B91" s="119">
        <v>2900</v>
      </c>
      <c r="C91" s="119">
        <v>1</v>
      </c>
      <c r="D91" s="98">
        <v>943.55</v>
      </c>
      <c r="E91" s="122">
        <v>0</v>
      </c>
      <c r="F91" s="100">
        <v>10000000</v>
      </c>
      <c r="G91" s="117">
        <f>F91*D91</f>
        <v>9435500000</v>
      </c>
      <c r="H91" s="112">
        <v>200000000</v>
      </c>
      <c r="I91" s="103">
        <f t="shared" ref="I91:I94" si="13">H91*E91</f>
        <v>0</v>
      </c>
      <c r="J91" s="127">
        <f t="shared" si="10"/>
        <v>9435500000</v>
      </c>
      <c r="K91" s="134" t="s">
        <v>297</v>
      </c>
      <c r="L91" s="139" t="s">
        <v>299</v>
      </c>
    </row>
    <row r="92" spans="1:12" ht="114">
      <c r="A92" s="107">
        <v>90</v>
      </c>
      <c r="B92" s="119">
        <v>2900</v>
      </c>
      <c r="C92" s="119">
        <v>1</v>
      </c>
      <c r="D92" s="98">
        <v>943.55</v>
      </c>
      <c r="E92" s="122">
        <v>0</v>
      </c>
      <c r="F92" s="100">
        <v>10000000</v>
      </c>
      <c r="G92" s="117">
        <f>F92*D92</f>
        <v>9435500000</v>
      </c>
      <c r="H92" s="112">
        <v>200000000</v>
      </c>
      <c r="I92" s="103">
        <f t="shared" si="13"/>
        <v>0</v>
      </c>
      <c r="J92" s="127">
        <f t="shared" si="10"/>
        <v>9435500000</v>
      </c>
      <c r="K92" s="134" t="s">
        <v>297</v>
      </c>
      <c r="L92" s="139" t="s">
        <v>299</v>
      </c>
    </row>
    <row r="93" spans="1:12" ht="34.5">
      <c r="A93" s="95">
        <v>91</v>
      </c>
      <c r="B93" s="119">
        <v>486</v>
      </c>
      <c r="C93" s="119">
        <v>1</v>
      </c>
      <c r="D93" s="98">
        <v>1184.31</v>
      </c>
      <c r="E93" s="122">
        <v>0</v>
      </c>
      <c r="F93" s="100">
        <v>10000000</v>
      </c>
      <c r="G93" s="117">
        <f>F93*D93</f>
        <v>11843100000</v>
      </c>
      <c r="H93" s="112">
        <v>200000000</v>
      </c>
      <c r="I93" s="103">
        <f t="shared" si="13"/>
        <v>0</v>
      </c>
      <c r="J93" s="127">
        <f t="shared" si="10"/>
        <v>11843100000</v>
      </c>
      <c r="K93" s="134" t="s">
        <v>297</v>
      </c>
      <c r="L93" s="106" t="s">
        <v>304</v>
      </c>
    </row>
    <row r="94" spans="1:12" ht="90">
      <c r="A94" s="107">
        <v>92</v>
      </c>
      <c r="B94" s="119" t="s">
        <v>83</v>
      </c>
      <c r="C94" s="119"/>
      <c r="D94" s="98">
        <v>300</v>
      </c>
      <c r="E94" s="122">
        <v>0</v>
      </c>
      <c r="F94" s="100">
        <v>10000000</v>
      </c>
      <c r="G94" s="117">
        <f>F94*D94</f>
        <v>3000000000</v>
      </c>
      <c r="H94" s="112">
        <v>150000000</v>
      </c>
      <c r="I94" s="103">
        <f t="shared" si="13"/>
        <v>0</v>
      </c>
      <c r="J94" s="127">
        <f t="shared" si="10"/>
        <v>3000000000</v>
      </c>
      <c r="K94" s="134" t="s">
        <v>297</v>
      </c>
      <c r="L94" s="140" t="s">
        <v>307</v>
      </c>
    </row>
    <row r="95" spans="1:12" ht="51.75">
      <c r="A95" s="95">
        <v>93</v>
      </c>
      <c r="B95" s="119" t="s">
        <v>83</v>
      </c>
      <c r="C95" s="119"/>
      <c r="D95" s="98">
        <v>5000</v>
      </c>
      <c r="E95" s="122">
        <v>400</v>
      </c>
      <c r="F95" s="100">
        <v>10000000</v>
      </c>
      <c r="G95" s="117">
        <f>D95*F95</f>
        <v>50000000000</v>
      </c>
      <c r="H95" s="112">
        <v>200000000</v>
      </c>
      <c r="I95" s="118">
        <f>H95*E95</f>
        <v>80000000000</v>
      </c>
      <c r="J95" s="119">
        <f t="shared" si="10"/>
        <v>130000000000</v>
      </c>
      <c r="K95" s="134" t="s">
        <v>297</v>
      </c>
      <c r="L95" s="141" t="s">
        <v>311</v>
      </c>
    </row>
    <row r="96" spans="1:12" ht="34.5">
      <c r="A96" s="107">
        <v>94</v>
      </c>
      <c r="B96" s="119">
        <v>35</v>
      </c>
      <c r="C96" s="119">
        <v>60</v>
      </c>
      <c r="D96" s="98">
        <v>151.85</v>
      </c>
      <c r="E96" s="122">
        <v>0</v>
      </c>
      <c r="F96" s="100">
        <v>50000000</v>
      </c>
      <c r="G96" s="117">
        <f t="shared" ref="G96:G103" si="14">F96*D96</f>
        <v>7592500000</v>
      </c>
      <c r="H96" s="112">
        <v>100000000</v>
      </c>
      <c r="I96" s="103">
        <f t="shared" ref="I96:I111" si="15">H96*E96</f>
        <v>0</v>
      </c>
      <c r="J96" s="127">
        <f t="shared" si="10"/>
        <v>7592500000</v>
      </c>
      <c r="K96" s="134" t="s">
        <v>314</v>
      </c>
      <c r="L96" s="141" t="s">
        <v>317</v>
      </c>
    </row>
    <row r="97" spans="1:12" ht="34.5">
      <c r="A97" s="95">
        <v>95</v>
      </c>
      <c r="B97" s="119">
        <v>37</v>
      </c>
      <c r="C97" s="119">
        <v>60</v>
      </c>
      <c r="D97" s="98">
        <v>139.5</v>
      </c>
      <c r="E97" s="122">
        <v>0</v>
      </c>
      <c r="F97" s="100">
        <v>50000000</v>
      </c>
      <c r="G97" s="117">
        <f t="shared" si="14"/>
        <v>6975000000</v>
      </c>
      <c r="H97" s="112">
        <v>100000000</v>
      </c>
      <c r="I97" s="103">
        <f t="shared" si="15"/>
        <v>0</v>
      </c>
      <c r="J97" s="127">
        <f t="shared" si="10"/>
        <v>6975000000</v>
      </c>
      <c r="K97" s="134" t="s">
        <v>314</v>
      </c>
      <c r="L97" s="141" t="s">
        <v>317</v>
      </c>
    </row>
    <row r="98" spans="1:12" ht="34.5">
      <c r="A98" s="107">
        <v>96</v>
      </c>
      <c r="B98" s="119" t="s">
        <v>83</v>
      </c>
      <c r="C98" s="119">
        <v>60</v>
      </c>
      <c r="D98" s="98">
        <v>260</v>
      </c>
      <c r="E98" s="122">
        <v>0</v>
      </c>
      <c r="F98" s="100">
        <v>50000000</v>
      </c>
      <c r="G98" s="117">
        <f t="shared" si="14"/>
        <v>13000000000</v>
      </c>
      <c r="H98" s="112">
        <v>100000000</v>
      </c>
      <c r="I98" s="103">
        <f t="shared" si="15"/>
        <v>0</v>
      </c>
      <c r="J98" s="127">
        <f t="shared" si="10"/>
        <v>13000000000</v>
      </c>
      <c r="K98" s="134" t="s">
        <v>314</v>
      </c>
      <c r="L98" s="141" t="s">
        <v>317</v>
      </c>
    </row>
    <row r="99" spans="1:12" ht="24">
      <c r="A99" s="95">
        <v>97</v>
      </c>
      <c r="B99" s="119">
        <v>997</v>
      </c>
      <c r="C99" s="119">
        <v>74</v>
      </c>
      <c r="D99" s="98">
        <v>208.1</v>
      </c>
      <c r="E99" s="122">
        <v>120</v>
      </c>
      <c r="F99" s="100">
        <v>100000000</v>
      </c>
      <c r="G99" s="117">
        <f t="shared" si="14"/>
        <v>20810000000</v>
      </c>
      <c r="H99" s="112">
        <v>150000000</v>
      </c>
      <c r="I99" s="118">
        <f t="shared" si="15"/>
        <v>18000000000</v>
      </c>
      <c r="J99" s="119">
        <f t="shared" si="10"/>
        <v>38810000000</v>
      </c>
      <c r="K99" s="134" t="s">
        <v>314</v>
      </c>
      <c r="L99" s="141" t="s">
        <v>326</v>
      </c>
    </row>
    <row r="100" spans="1:12" ht="51.75">
      <c r="A100" s="107">
        <v>98</v>
      </c>
      <c r="B100" s="119" t="s">
        <v>83</v>
      </c>
      <c r="C100" s="119">
        <v>60</v>
      </c>
      <c r="D100" s="98">
        <v>25</v>
      </c>
      <c r="E100" s="122">
        <v>0</v>
      </c>
      <c r="F100" s="100">
        <v>300000000</v>
      </c>
      <c r="G100" s="117">
        <f t="shared" si="14"/>
        <v>7500000000</v>
      </c>
      <c r="H100" s="112">
        <v>100000000</v>
      </c>
      <c r="I100" s="103">
        <f t="shared" si="15"/>
        <v>0</v>
      </c>
      <c r="J100" s="127">
        <f t="shared" si="10"/>
        <v>7500000000</v>
      </c>
      <c r="K100" s="134" t="s">
        <v>314</v>
      </c>
      <c r="L100" s="141" t="s">
        <v>344</v>
      </c>
    </row>
    <row r="101" spans="1:12" ht="51.75">
      <c r="A101" s="95">
        <v>99</v>
      </c>
      <c r="B101" s="119" t="s">
        <v>38</v>
      </c>
      <c r="C101" s="119">
        <v>60</v>
      </c>
      <c r="D101" s="98">
        <v>173.3</v>
      </c>
      <c r="E101" s="122">
        <v>0</v>
      </c>
      <c r="F101" s="100">
        <v>50000000</v>
      </c>
      <c r="G101" s="117">
        <f t="shared" si="14"/>
        <v>8665000000</v>
      </c>
      <c r="H101" s="112">
        <v>100000000</v>
      </c>
      <c r="I101" s="103">
        <f t="shared" si="15"/>
        <v>0</v>
      </c>
      <c r="J101" s="127">
        <f t="shared" si="10"/>
        <v>8665000000</v>
      </c>
      <c r="K101" s="134" t="s">
        <v>314</v>
      </c>
      <c r="L101" s="141" t="s">
        <v>335</v>
      </c>
    </row>
    <row r="102" spans="1:12" ht="51.75">
      <c r="A102" s="107">
        <v>100</v>
      </c>
      <c r="B102" s="119"/>
      <c r="C102" s="119"/>
      <c r="D102" s="98">
        <v>200</v>
      </c>
      <c r="E102" s="122">
        <v>150</v>
      </c>
      <c r="F102" s="100">
        <v>10000000</v>
      </c>
      <c r="G102" s="117">
        <f t="shared" si="14"/>
        <v>2000000000</v>
      </c>
      <c r="H102" s="112">
        <v>100000000</v>
      </c>
      <c r="I102" s="118">
        <f t="shared" si="15"/>
        <v>15000000000</v>
      </c>
      <c r="J102" s="119">
        <f t="shared" si="10"/>
        <v>17000000000</v>
      </c>
      <c r="K102" s="134" t="s">
        <v>314</v>
      </c>
      <c r="L102" s="141" t="s">
        <v>344</v>
      </c>
    </row>
    <row r="103" spans="1:12" ht="24">
      <c r="A103" s="95">
        <v>101</v>
      </c>
      <c r="B103" s="119">
        <v>913</v>
      </c>
      <c r="C103" s="119">
        <v>115</v>
      </c>
      <c r="D103" s="98">
        <v>210000</v>
      </c>
      <c r="E103" s="122">
        <v>0</v>
      </c>
      <c r="F103" s="100">
        <v>2000000</v>
      </c>
      <c r="G103" s="117">
        <f t="shared" si="14"/>
        <v>420000000000</v>
      </c>
      <c r="H103" s="112">
        <v>150000000</v>
      </c>
      <c r="I103" s="103">
        <f t="shared" si="15"/>
        <v>0</v>
      </c>
      <c r="J103" s="127">
        <f t="shared" si="10"/>
        <v>420000000000</v>
      </c>
      <c r="K103" s="134" t="s">
        <v>314</v>
      </c>
      <c r="L103" s="141" t="s">
        <v>339</v>
      </c>
    </row>
    <row r="104" spans="1:12" ht="24">
      <c r="A104" s="107">
        <v>102</v>
      </c>
      <c r="B104" s="119"/>
      <c r="C104" s="119"/>
      <c r="D104" s="98">
        <v>58114.921077999999</v>
      </c>
      <c r="E104" s="122">
        <v>3032.27</v>
      </c>
      <c r="F104" s="100">
        <v>3000000</v>
      </c>
      <c r="G104" s="117">
        <f>D104*F104</f>
        <v>174344763234</v>
      </c>
      <c r="H104" s="112">
        <v>100000000</v>
      </c>
      <c r="I104" s="118">
        <f t="shared" si="15"/>
        <v>303227000000</v>
      </c>
      <c r="J104" s="119">
        <f t="shared" si="10"/>
        <v>477571763234</v>
      </c>
      <c r="K104" s="142" t="s">
        <v>314</v>
      </c>
      <c r="L104" s="141"/>
    </row>
    <row r="105" spans="1:12" ht="51.75">
      <c r="A105" s="95">
        <v>103</v>
      </c>
      <c r="B105" s="119" t="s">
        <v>83</v>
      </c>
      <c r="C105" s="119">
        <v>60</v>
      </c>
      <c r="D105" s="98">
        <v>139.5</v>
      </c>
      <c r="E105" s="122">
        <v>0</v>
      </c>
      <c r="F105" s="100">
        <v>100000000</v>
      </c>
      <c r="G105" s="117">
        <f>F105*D105</f>
        <v>13950000000</v>
      </c>
      <c r="H105" s="112">
        <v>100000000</v>
      </c>
      <c r="I105" s="103">
        <f t="shared" si="15"/>
        <v>0</v>
      </c>
      <c r="J105" s="127">
        <f t="shared" si="10"/>
        <v>13950000000</v>
      </c>
      <c r="K105" s="142" t="s">
        <v>314</v>
      </c>
      <c r="L105" s="141" t="s">
        <v>344</v>
      </c>
    </row>
    <row r="106" spans="1:12" ht="34.5">
      <c r="A106" s="107">
        <v>104</v>
      </c>
      <c r="B106" s="119" t="s">
        <v>83</v>
      </c>
      <c r="C106" s="119">
        <v>259</v>
      </c>
      <c r="D106" s="98">
        <v>12650</v>
      </c>
      <c r="E106" s="122">
        <v>500</v>
      </c>
      <c r="F106" s="100">
        <v>5000000</v>
      </c>
      <c r="G106" s="117">
        <f>F106*D106</f>
        <v>63250000000</v>
      </c>
      <c r="H106" s="112">
        <v>100000000</v>
      </c>
      <c r="I106" s="118">
        <f t="shared" si="15"/>
        <v>50000000000</v>
      </c>
      <c r="J106" s="119">
        <f t="shared" si="10"/>
        <v>113250000000</v>
      </c>
      <c r="K106" s="134" t="s">
        <v>314</v>
      </c>
      <c r="L106" s="141" t="s">
        <v>346</v>
      </c>
    </row>
    <row r="107" spans="1:12" ht="48">
      <c r="A107" s="95">
        <v>105</v>
      </c>
      <c r="B107" s="119" t="s">
        <v>349</v>
      </c>
      <c r="C107" s="119" t="s">
        <v>349</v>
      </c>
      <c r="D107" s="98">
        <v>1000</v>
      </c>
      <c r="E107" s="122">
        <v>0</v>
      </c>
      <c r="F107" s="100">
        <v>10000000</v>
      </c>
      <c r="G107" s="117">
        <f t="shared" ref="G107:G111" si="16">F107*D107</f>
        <v>10000000000</v>
      </c>
      <c r="H107" s="112">
        <v>100000000</v>
      </c>
      <c r="I107" s="103">
        <f t="shared" si="15"/>
        <v>0</v>
      </c>
      <c r="J107" s="127">
        <f t="shared" si="10"/>
        <v>10000000000</v>
      </c>
      <c r="K107" s="134" t="s">
        <v>348</v>
      </c>
      <c r="L107" s="106" t="s">
        <v>352</v>
      </c>
    </row>
    <row r="108" spans="1:12" ht="48">
      <c r="A108" s="107">
        <v>106</v>
      </c>
      <c r="B108" s="119" t="s">
        <v>349</v>
      </c>
      <c r="C108" s="119" t="s">
        <v>349</v>
      </c>
      <c r="D108" s="98">
        <v>565</v>
      </c>
      <c r="E108" s="122">
        <v>0</v>
      </c>
      <c r="F108" s="100">
        <v>5000000</v>
      </c>
      <c r="G108" s="117">
        <f t="shared" si="16"/>
        <v>2825000000</v>
      </c>
      <c r="H108" s="112">
        <v>200000000</v>
      </c>
      <c r="I108" s="103">
        <f t="shared" si="15"/>
        <v>0</v>
      </c>
      <c r="J108" s="127">
        <f t="shared" si="10"/>
        <v>2825000000</v>
      </c>
      <c r="K108" s="113" t="s">
        <v>348</v>
      </c>
      <c r="L108" s="106" t="s">
        <v>357</v>
      </c>
    </row>
    <row r="109" spans="1:12" ht="48">
      <c r="A109" s="95">
        <v>107</v>
      </c>
      <c r="B109" s="119" t="s">
        <v>349</v>
      </c>
      <c r="C109" s="119" t="s">
        <v>349</v>
      </c>
      <c r="D109" s="135">
        <v>625</v>
      </c>
      <c r="E109" s="122">
        <v>0</v>
      </c>
      <c r="F109" s="100">
        <v>5000000</v>
      </c>
      <c r="G109" s="117">
        <f t="shared" si="16"/>
        <v>3125000000</v>
      </c>
      <c r="H109" s="112">
        <v>200000000</v>
      </c>
      <c r="I109" s="103">
        <f t="shared" si="15"/>
        <v>0</v>
      </c>
      <c r="J109" s="127">
        <f t="shared" si="10"/>
        <v>3125000000</v>
      </c>
      <c r="K109" s="101" t="s">
        <v>348</v>
      </c>
      <c r="L109" s="143" t="s">
        <v>362</v>
      </c>
    </row>
    <row r="110" spans="1:12" ht="48">
      <c r="A110" s="107">
        <v>108</v>
      </c>
      <c r="B110" s="119" t="s">
        <v>272</v>
      </c>
      <c r="C110" s="119" t="s">
        <v>349</v>
      </c>
      <c r="D110" s="135">
        <v>2452</v>
      </c>
      <c r="E110" s="122">
        <v>0</v>
      </c>
      <c r="F110" s="100">
        <v>20000000</v>
      </c>
      <c r="G110" s="117">
        <f t="shared" si="16"/>
        <v>49040000000</v>
      </c>
      <c r="H110" s="112">
        <v>200000000</v>
      </c>
      <c r="I110" s="103">
        <f t="shared" si="15"/>
        <v>0</v>
      </c>
      <c r="J110" s="127">
        <f t="shared" si="10"/>
        <v>49040000000</v>
      </c>
      <c r="K110" s="101" t="s">
        <v>348</v>
      </c>
      <c r="L110" s="106" t="s">
        <v>352</v>
      </c>
    </row>
    <row r="111" spans="1:12" ht="75">
      <c r="A111" s="95">
        <v>109</v>
      </c>
      <c r="B111" s="119">
        <v>1948</v>
      </c>
      <c r="C111" s="119">
        <v>65</v>
      </c>
      <c r="D111" s="135">
        <v>603</v>
      </c>
      <c r="E111" s="119">
        <v>250</v>
      </c>
      <c r="F111" s="100">
        <v>20000000</v>
      </c>
      <c r="G111" s="117">
        <f t="shared" si="16"/>
        <v>12060000000</v>
      </c>
      <c r="H111" s="112">
        <v>200000000</v>
      </c>
      <c r="I111" s="118">
        <f t="shared" si="15"/>
        <v>50000000000</v>
      </c>
      <c r="J111" s="119">
        <f t="shared" si="10"/>
        <v>62060000000</v>
      </c>
      <c r="K111" s="101" t="s">
        <v>367</v>
      </c>
      <c r="L111" s="49" t="s">
        <v>371</v>
      </c>
    </row>
  </sheetData>
  <mergeCells count="6">
    <mergeCell ref="A1:A2"/>
    <mergeCell ref="B1:C1"/>
    <mergeCell ref="D1:E1"/>
    <mergeCell ref="F1:I1"/>
    <mergeCell ref="K1:K2"/>
    <mergeCell ref="L1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املاک 404</vt:lpstr>
      <vt:lpstr>املاک 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2026-09-23T06:14:41Z</dcterms:created>
  <dcterms:modified xsi:type="dcterms:W3CDTF">2026-09-23T07:30:31Z</dcterms:modified>
</cp:coreProperties>
</file>